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606" activeTab="0"/>
  </bookViews>
  <sheets>
    <sheet name="Contents" sheetId="1" r:id="rId1"/>
    <sheet name="Guidelines and conditions" sheetId="2" r:id="rId2"/>
    <sheet name="List of MP versions" sheetId="3" r:id="rId3"/>
    <sheet name="Identification and description" sheetId="4" r:id="rId4"/>
    <sheet name="Emission sources" sheetId="5" r:id="rId5"/>
    <sheet name="Calculation" sheetId="6" r:id="rId6"/>
    <sheet name="Simplified calculation" sheetId="7" r:id="rId7"/>
    <sheet name="Management" sheetId="8" r:id="rId8"/>
    <sheet name="MS specific content" sheetId="9" r:id="rId9"/>
    <sheet name="Named ranges" sheetId="10" state="hidden" r:id="rId10"/>
    <sheet name="Version documentation" sheetId="11" state="hidden" r:id="rId11"/>
  </sheets>
  <externalReferences>
    <externalReference r:id="rId14"/>
    <externalReference r:id="rId15"/>
  </externalReferences>
  <definedNames>
    <definedName name="annualCO2">'Emission sources'!$C$85</definedName>
    <definedName name="aviationauthorities">'Named ranges'!$C$33:$C$147</definedName>
    <definedName name="BooleanValues">'Named ranges'!$E$91:$E$94</definedName>
    <definedName name="CompetentAuthorities">'Named ranges'!$C$2:$C$29</definedName>
    <definedName name="DensMethod">'Named ranges'!$E$154:$E$158</definedName>
    <definedName name="flighttypes">'Named ranges'!$E$8:$E$11</definedName>
    <definedName name="freightandmail">'Named ranges'!$E$38:$E$40</definedName>
    <definedName name="Frequency" localSheetId="5">'Named ranges'!$E$111:$E$116</definedName>
    <definedName name="Frequency">'Named ranges'!$E$99:$E$104</definedName>
    <definedName name="indRange">'Named ranges'!$E$48:$E$56</definedName>
    <definedName name="Legalstatus">'Named ranges'!$E$31:$E$35</definedName>
    <definedName name="ManSys">'Named ranges'!$E$59:$E$62</definedName>
    <definedName name="MeasMethod">'Named ranges'!$E$148:$E$150</definedName>
    <definedName name="memberstates">'Named ranges'!$A$2:$A$29</definedName>
    <definedName name="MSversiontracking">'Named ranges'!$E$72:$E$73</definedName>
    <definedName name="NewUpdate">'Named ranges'!$E$86:$E$87</definedName>
    <definedName name="notapplicable">'Named ranges'!$E$82:$E$83</definedName>
    <definedName name="operationscope">'Named ranges'!$E$15:$E$17</definedName>
    <definedName name="operationsscope">'Named ranges'!$E$15:$E$17</definedName>
    <definedName name="opstatus">'Named ranges'!$E$2:$E$4</definedName>
    <definedName name="parameters">'Named ranges'!$E$119:$E$124</definedName>
    <definedName name="passengermass">'Named ranges'!$E$43:$E$45</definedName>
    <definedName name="_xlnm.Print_Area" localSheetId="5">'Calculation'!$A$1:$L$185</definedName>
    <definedName name="_xlnm.Print_Area" localSheetId="0">'Contents'!$A$1:$I$46</definedName>
    <definedName name="_xlnm.Print_Area" localSheetId="4">'Emission sources'!$A$1:$M$97</definedName>
    <definedName name="_xlnm.Print_Area" localSheetId="1">'Guidelines and conditions'!$A$1:$L$77</definedName>
    <definedName name="_xlnm.Print_Area" localSheetId="3">'Identification and description'!$A$1:$J$100</definedName>
    <definedName name="_xlnm.Print_Area" localSheetId="2">'List of MP versions'!$A$1:$K$45</definedName>
    <definedName name="_xlnm.Print_Area" localSheetId="8">'MS specific content'!$A:$J</definedName>
    <definedName name="_xlnm.Print_Area" localSheetId="6">'Simplified calculation'!$A$1:$M$39</definedName>
    <definedName name="_xlnm.Print_Area" localSheetId="10">'Version documentation'!$A$1:$E$76</definedName>
    <definedName name="SelectPrimaryInfoSource">'Named ranges'!$E$77:$E$78</definedName>
    <definedName name="SourceClass">'Named ranges'!$E$142:$E$145</definedName>
    <definedName name="TankDataSource">'Named ranges'!$E$103:$E$108</definedName>
    <definedName name="Title">'Named ranges'!$E$21:$E$28</definedName>
    <definedName name="UncertThreshold">'Named ranges'!$E$127:$E$130</definedName>
    <definedName name="UncertTierResult">'Named ranges'!$E$133:$E$136</definedName>
    <definedName name="UncertValue">'Named ranges'!$E$169:$E$172</definedName>
    <definedName name="UpliftDataSource">'Named ranges'!$E$98:$E$100</definedName>
    <definedName name="worldcountries">'Named ranges'!$A$33:$A$271</definedName>
    <definedName name="YesNo" localSheetId="5">'Named ranges'!$E$66:$E$68</definedName>
    <definedName name="YesNo">'Named ranges'!$E$66:$E$68</definedName>
  </definedNames>
  <calcPr fullCalcOnLoad="1"/>
</workbook>
</file>

<file path=xl/comments10.xml><?xml version="1.0" encoding="utf-8"?>
<comments xmlns="http://schemas.openxmlformats.org/spreadsheetml/2006/main">
  <authors>
    <author>Hubert Fallmann</author>
  </authors>
  <commentList>
    <comment ref="C1"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<sst xmlns="http://schemas.openxmlformats.org/spreadsheetml/2006/main" count="1511" uniqueCount="1063">
  <si>
    <t xml:space="preserve">i) On-board measurement of fuel uplift + ACARS: see 6 c);  there are no further cross-checks (automatic data transmission is validated, no typing errors due to automatic data transmission and recording)
ii) On-board measurement of fuel uplift + No-ACARS: We perform cross-checks between invoices and fuel uplift as stored in OMS (from on-board measurements). Such cross-checks are done regularly through random samples, covering all suppliers and aircraft. If we find a discrepancy of more than 0,5 % in one of these sample checks, we check the technical flight log and fuel slip of the flight where the discrepancy occurred. If we find an typing error, we trigger the process to manually change the fuel uplift entry in OMS. Such changes are traceable. 
iii) fuel uplift on the basis of the invoices + No-ACARS: We perform the same cross-checks as described above. If needed we contact the supplier to resolve the problem. If we fail to find a source for the discrepancy, the fuel uplift will be manually flagged in OMS, and if fuel consumption could be underestimated we will reconstruct the fuel consumption from this flight leg using the tool provided by Eurocontrol (data gap approach).
In case the fuel uplift in OMS is flagged as implausible (from automatic consistency check within OMS - see 6(c) above), cross-checks with fuel slips and/or technical logs are always made.
</t>
  </si>
  <si>
    <t>completeness of emission sources and flights, data input OMS, cross-checks (fuel uplift), extract reports from OMS and collate emissions data, submit report to / communicate with competent authority</t>
  </si>
  <si>
    <t>See previous sections:
Fleet list (incl wet lease list) update -&gt; 4 (d)
Flight recording -&gt; 4(e)
Fuel uplift / fuel on-board  -&gt; 7(c), (d), (f)
ETS cross-check -&gt; 7 (e)
See also uploaded process flows.</t>
  </si>
  <si>
    <t>Control of fuel supplier: chapter "fuel invoicing" of the Management System
Ground handling agents: chapter "subcontractors and third-party services" of the Management System
Calibration of weighing bridges:chapter "calibration of measurement devices" of the Management System</t>
  </si>
  <si>
    <t xml:space="preserve">We have a certified integrated process-oriented management system (ISO 9001). We checked the existing procedures (needed for monitoring) if they meet the EU-ETS requirements and if needed we made appropriate adjustments. There are also newly defined procedures for the EU ETS, where new roles/capacities and responsibilities have been defined and documented in amendments to our existing manuals (e.g. new processes: definition of the monitoring methodology for additional aircrafts under 4 c), determination of flights covered by Annex I of the Directive under 4 f) and compliance with the requirements of the selected tier under 7 d) in our operations manual). Our activities to integrate monitoring for EU-ETS in our management system include procedures on recording, transmitting, storing and retrieving data used for EU ETS purposes, as well as new internal review procedures. See also section 11(b) for reference to the relevant chapters, which have been extended to cover EU ETS processes.
Also improved/amended quality assurance procedures are documented in our management system. They include regular plausibility checks of flight data (fuel consumption per airport pair and aircraft, etc.). 
EU ETS procedures will also be addressed in our audit plan. The next audit is scheduled for January/February 2010 to check the quality of the new/amended processes for the monitoring. In this context the new/amended procedures should get a certification.
We have also defined new responsibilities for monitoring the accuracy of our methodology and potential for improvement. This currently takes the form of a project team made up members from a variety of departments (i.e. controlling, operations, IT, fuel) who have regular documented meetings and report to our Chief Operational Officer. </t>
  </si>
  <si>
    <t>security, backup, software-updates, etc.</t>
  </si>
  <si>
    <t>I. Major source stream: jet kerosene
All fuel level are measured using on-board measurement systems. To ensure the accuracy of individual measurements, the following apply:
- To ensure that on-board measurement equipment functions properly, we have twin devices. If one of the two is not working properly, on-board systems give an automatic error message. Whenever this happens, they are replaced with new ones. 
- On-board systems are checked regularly during maintenance cycles. They are replaced during D checks. The equipment manufacturers guarantee a maximum uncertainty as stated in 7(c), keeping in check the systematic error. We also have certificates of routine checks of the operation of on-board measurement systems as approved by the competent civil aviation authority as part of airworthiness requirements.
To estimate the overall uncertainty we used the formulae for error propagation laws in Annex I section 7.1 of the Monitoring and Reporting Guidelines and the following considerations: 
- The uncertainties of separate measurements on a single aircraft are interdependent because the same equipment is used. 
- By contrast, measurements from different aircraft are uncorrelated as they use different systems. There is a small remaining systematic bias if measurements are taken using devices based on the same physical principles. Experts from aircraft maintenance assured us that this is minimal and does not dominate over the statistical evening out from the large number of measurement events. As result we estimate that the overall uncertainty is considerably lower than 2,5 %.
II. Minor source stream: Aviation gasoline (only DC6)
On-board measurement systems: see description for jet kerosene
Fuel supplier measurement, minor source stream (aviation gasoline):
- To ensure that the fuel uplift as measured by fuel suppliers meets the required accuracy, we have special clauses in fuel supply contracts. 
- All of our flights made with our DC6 aircraft are between EU airports where fuel suppliers must meet the standards for allowable errors of the European measuring instruments directive (MID). 
As described for the major source stream we estimate that the uncertainty of the on-board measurement of the DC6 does not dominate over the statistical evening out from the large number of measurement events. Additionally the low uncertainty of the measurement by the fuel supplier contribute to an overall uncertainty below 5 %.</t>
  </si>
  <si>
    <t>A388 Airbus A-380</t>
  </si>
  <si>
    <t xml:space="preserve">Except in DC 6 in all aircrafts fuel is measured only with on-board equipment including temperature measurement (see also 6 a, c, e). In this case, the on-board equipment automatically makes the conversion from litres to kg. See section 7 for the accuracy of the equipment as stated by the manufacturer.
In case fuel uplift data is taken from the fuel slip (only DC6) , we use the following procedure: 
- use the density provided by the fuel supplier 
- if this is not available our operations manual currently requires the pilot to use a standard value of 0.8 kg / l (see also 6 g). The pilot also use the standard value to convert fuel level (see 6 c).
To improve on this procedure such that it will match the MRG requirements, we are currently negotiating with fuel suppliers in Anyland with a view that fuel density or fuel temperature will be recorded on the fuel slip. </t>
  </si>
  <si>
    <t>The Operations Management System (OMS) is the key IT system to track all flights performed by Flying Circus AG. It is a standard software package provided by OMS software corporation. Our currently used version is OMS v.3.2. The figures of the Systems.pdf (attachment, see section "Management") show OMS's linkage with other datasources used by Flying Circus AG. See also section 4(e) of this monitoring plan for more on data input into OMS.
Description:
The master data of the Operations Management System (OMS) contains information on all owned and leased-in aircraft operated under ICAO code ZYX. This information comprises amongst others the type of aircraft and a unique identifier (registration markings). 
Data input of master data: the Fleet Management Department is responsible for keeping an updated list of aircraft in the fleet management system which contains a system for leasing contracts and one for asset accounting. Newly acquired aircraft are added to asset accounting as soon as they are on our balance sheets; leased-in aircraft with our lessors are added as soon as the contract is made or, if they are leased in on an ad-hoc basis, they are added as soon as the first flight is made.
This information is transmitted to the operations department, where it is manually fed into the OMS as part of the master data. We are currently investigating a change to our systems landscape to remove the need for a manual update of the fleet list - this is one of the points in our improvement plan (see also section 11 of this monitoring plan).
Updates to the master data are made. Note that we keep a record of historical data in OMS, such that information on aircraft no longer in use is retained in OMS to guarantee the completeness of the list of emission sources for each reporting period.
Key risk: Failure to update the OMS master data, leading to aircraft not being monitored, even though they are flying under the ICAO designator “ZYX”- this risk applies particularly to leased-in aircraft. 
Control activities: We check on a monthly basis whether the flights (and corresponding aircraft) we are invoiced by Eurocontrol are registered in OMS. 
Note: If the commission has approved the Eurocontrol tool we will primarly use this tool for control activities instead of the invoices. Before the use of this tool as control instrument we will check and document if there are discrepancies between data on the basis of invoices from Eurocontrol and the Eurocontrol tool.</t>
  </si>
  <si>
    <t>Whenever new aircraft are added to the fleet, either through lease-in or purchase, we will assign (i) a fuel monitoring method (A or B); (ii) default data source for fuel uplift and fuel contained in tank; (iii) a default method for determining density; and (iv) a method for transmitting data into our operations management system OMS. Storage of data in OMS and retrieval from the system will be done as outlined in sections 4(e) and (f) of this monitoring plan.
(i) Choice of method A or B: 
We will use method B as the default for new and leased-in aircraft. We already use method B for our existing modern fleet (see section 6(b) of this monitoring plan for the exception) - covering both own and leased-in aircraft - so this will give us a consistent approach. We will require new lessors to use method B. This will also apply to aircraft acquired from other operators that are fully integrated into our normal operations.
We will only deviate from this approach in the exceptional case that our fleet is extended due to organisational changes (e.g. upon acquisition of another operator who use Method A). If this is the case, we will continue to use the method that was used previously until the systems and operations are fully integrated. See also section 6 (b) of this monitoring plan.
(ii) Choice of data source for fuel uplift and fuel contained in tank:
Fuel contained in tank will always be measured using on-board equipment. 
All newly acquired aircraft will be equipped with accurate on-board fuel measurement devices that automatically display fuel in terms of mass. The use of such equipment reduces the risk of manual typing errors. Therefore, we will use on-board systems as the data source for fuel uplift for new aircraft. 
In the case of newly leased-in aircraft types, we will use on-board measurement devices as the data source, for the same considerations made above. As we do not intend to acquire or lease any further old-timers into our fleet, fuel quantities will only be recorded using on-board measurement equipment. 
(iii) Density:
As outlined in (ii) above, all new aircraft types will have on-board fuel measurement devices that display fuel in terms of mass on the basis of temperature measurement, see also 6 c). As we will always use on-board devices for measuring fuel uplift and fuel contained in the tank, no separate measurement of density will be necessary for additional aircraft types. Because we will always use on-board fuel readings and no separate density measurement, we do not expect any special circumstances for additional aircrafts as described in the Monitoring Guidelines (Annex XIV section 2.1)
(iv) Transmission method: 
For aircraft equipped with ACARS, flight specific data are transmitted to OMS via an ACARS data link. As this electronic link reduces the risk of manual input error, we always use it if available (see also the attached document fuel_method_B_ACARS.pdf).
For aircraft not equipped with ACARS, data are recorded by the pilot in the technical flight log. After a flight, the pilot sends flight documentation (including flight logs) to our headquarter in Frankfurt, where the data is input manually into OMS by the operations management department. (see also the attached document fuel_method_B_manual.pdf ).
All of the above decisions will be made and documented by the Operations Management Department per aircraft type.</t>
  </si>
  <si>
    <t>Flight infomation (aircraft type, aerodrome of departure/arrival, flight type/etc.) is recorded per flight and transmitted into OMS either electronically or manually as described in section 4(e). For the annual emissions report, an export from OMS provides a list of all flights under our ICAO designator “ZYX” in the reporting period. Non-Annex I flights will be excluded using filters within the database. Filters are selected manually following the definitions laid out in our operations manual:
- aircraft type: We own a number of small aircraft (e.g. Piper P28A, MTOW &lt; 5.7 t) used for training pilots. 
- geographical boundaries: non-EU to non-EU, using information on aerodrome of departure and arrival (see also 4 e)
- circular flights: using information on aerodrome of departure and arrival.
- type of flight (marked on flight plan, marker set by pilot): government, test, training
No further Annex I exceptions apply to our operations.
Note that we do not generally collect per-flight data in OMS for leased-out aircraft that do not fly under our ICAO designator. In case we do collect per-flight data (as happens regularly with our DC6 aircraft), the per-flight data sets also contain the ICAO designator of the lessee, which allows us to filter them out. 
Extraction of data from OMS:
After the reporting period, data is retrieved from the OMS. We filter flights by flight type to exclude exempt flights (see also 4 e to exclude non-EU flights). This is done by the Operations Management Department. 
Key risks: Pilot mistakenly sets a special flight marker, so that this flight is filtered out even though it should not be. Type of flight is wrongly marked in OMS, leading to the mistaken exclusion of a flight that does not fall under the Annex I exceptions.
Control activities: There are specific guidelines in the operations manual for our pilots as to when to apply which "special flight" flag. These guidelines were revised on the basis of the commission decision on the interpretation of Annex I activities (see http://ec.europa.eu/environment/climat/aviation_en.htm).
Note that we only expect to make few exempt flights. These will be identified and will be checked individually by the Operations Management Department. To further check if the number of flights is plausible, we compare our total number of flights with those invoiced by Eurocontrol. 
Note: If the commission has approved the Eurocontrol tool we will primarly use this tool for control activities instead of the invoices. Before the use of this tool as control instrument we will check and document if there are discrepancies between data on the basis of invoices from Eurocontrol and the tool.</t>
  </si>
  <si>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minor or de minimis source and the corresponding measurement uncertainty threshold (representing the maximum measurement uncertainty during the monitoring year) you will meet. </t>
    </r>
  </si>
  <si>
    <t>Please use the blank fields in column C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4(g)</t>
  </si>
  <si>
    <t>Fuel consumption uncertainty</t>
  </si>
  <si>
    <t>Estimate given under section 4(g):</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</si>
  <si>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</si>
  <si>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</si>
  <si>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</si>
  <si>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</si>
  <si>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</si>
  <si>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</si>
  <si>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conform with Standard (ISO, CEN,...)</t>
  </si>
  <si>
    <t>If applicable, please provide a description of the procedure used to determine the emission factors, net calorific values and biomass content of alternative fuels (source streams).</t>
  </si>
  <si>
    <t>Is laboratory ISO17025 accredited for this analysis?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</si>
  <si>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</si>
  <si>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</si>
  <si>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t>If applicable, please provide a list of laboratories used to undertake the analysis and confirm whether the laboratory is accredited for this analysis according to ISO17025, or otherwise describe the quality assurance measures in place.</t>
  </si>
  <si>
    <t>&lt;&lt;&lt; Click here to proceed to section 10 "Data gaps" &gt;&gt;&gt;</t>
  </si>
  <si>
    <t>Column for</t>
  </si>
  <si>
    <t>controls</t>
  </si>
  <si>
    <t>&lt;&lt;&lt; Go to Section 9 if eligible for simplified calculation &gt;&gt;&gt;</t>
  </si>
  <si>
    <t>Please specify the source of temperature-density correlation tables, if applicable.</t>
  </si>
  <si>
    <t>Only complete this section if you have selected at least once "Temperature of uplift" in table 6(d) above.</t>
  </si>
  <si>
    <t>Controls</t>
  </si>
  <si>
    <t>Please provide a short description of the methodology to treat data gaps regarding other parameters than fuel consumption, if applicable.</t>
  </si>
  <si>
    <t>Please attach a representation of the data flow for the calculation of annual emissions, including responsibility for retreieving and storing each type of data.  If necessary, please refer to additional information, submitted with your completed plan.</t>
  </si>
  <si>
    <t>Please identify the relevant job titles/posts and provide a succint summary of their role relevant to monitoring and reporting. Only those with overall responsibility and other key roles should be listed below (i.e. do not include delegated responsibilities)</t>
  </si>
  <si>
    <t>Responsibilities</t>
  </si>
  <si>
    <t>Does your organisation have a documented quality management system?  Please choose the most relevant response.</t>
  </si>
  <si>
    <t>If the Quality Management System is certified by an accredited organisation, please specify to which standard e.g. ISO 9001, etc.</t>
  </si>
  <si>
    <t>ManSys</t>
  </si>
  <si>
    <t>No documented quality management system in place</t>
  </si>
  <si>
    <t>Documented quality management system in place</t>
  </si>
  <si>
    <t>Certified quality management system in place</t>
  </si>
  <si>
    <r>
      <t xml:space="preserve">Please detail the systems in place to keep an updated detailed </t>
    </r>
    <r>
      <rPr>
        <i/>
        <u val="single"/>
        <sz val="8"/>
        <color indexed="18"/>
        <rFont val="Arial"/>
        <family val="2"/>
      </rPr>
      <t>list of flights</t>
    </r>
    <r>
      <rPr>
        <i/>
        <sz val="8"/>
        <color indexed="18"/>
        <rFont val="Arial"/>
        <family val="2"/>
      </rPr>
      <t xml:space="preserve"> </t>
    </r>
    <r>
      <rPr>
        <i/>
        <sz val="8"/>
        <color indexed="18"/>
        <rFont val="Arial"/>
        <family val="2"/>
      </rPr>
      <t>during the monitoring period which are included/excluded from EU ETS, as well as the procedures in place to ensure completeness and non-duplication of data.</t>
    </r>
  </si>
  <si>
    <t>Please reference the file/document attached to your monitoring plan in the box below.</t>
  </si>
  <si>
    <t>(j)</t>
  </si>
  <si>
    <t>(k)</t>
  </si>
  <si>
    <t>(l)</t>
  </si>
  <si>
    <t>Title:</t>
  </si>
  <si>
    <t>First Name:</t>
  </si>
  <si>
    <t>Surname:</t>
  </si>
  <si>
    <t>Address Line 1:</t>
  </si>
  <si>
    <t>Address Line 2:</t>
  </si>
  <si>
    <t>City:</t>
  </si>
  <si>
    <t>State/Province/Region:</t>
  </si>
  <si>
    <t>Postcode/ZIP:</t>
  </si>
  <si>
    <t>Country:</t>
  </si>
  <si>
    <t>&lt;&lt;&lt; Click here to proceed to section 4 "Emission sources" &gt;&gt;&gt;</t>
  </si>
  <si>
    <t>Date of submission of monitoring plan:</t>
  </si>
  <si>
    <r>
      <t>Post</t>
    </r>
    <r>
      <rPr>
        <sz val="8"/>
        <rFont val="Arial"/>
        <family val="2"/>
      </rPr>
      <t xml:space="preserve"> or </t>
    </r>
    <r>
      <rPr>
        <u val="single"/>
        <sz val="8"/>
        <rFont val="Arial"/>
        <family val="2"/>
      </rPr>
      <t>department</t>
    </r>
    <r>
      <rPr>
        <sz val="8"/>
        <rFont val="Arial"/>
        <family val="2"/>
      </rPr>
      <t xml:space="preserve"> responsible for data maintenance</t>
    </r>
  </si>
  <si>
    <r>
      <t>Name of system</t>
    </r>
    <r>
      <rPr>
        <sz val="8"/>
        <rFont val="Arial"/>
        <family val="2"/>
      </rPr>
      <t xml:space="preserve"> used (where applicable)</t>
    </r>
    <r>
      <rPr>
        <sz val="8"/>
        <rFont val="Arial"/>
        <family val="2"/>
      </rPr>
      <t>.</t>
    </r>
  </si>
  <si>
    <t>Job title/post</t>
  </si>
  <si>
    <t>Version No</t>
  </si>
  <si>
    <t>Date of plan receipt</t>
  </si>
  <si>
    <t>Date of plan issue</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</si>
  <si>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</si>
  <si>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</si>
  <si>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</si>
  <si>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</si>
  <si>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</si>
  <si>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</si>
  <si>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</si>
  <si>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</si>
  <si>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t>Please enter the number and issuing authority of the Air Operator Certificate (AOC) and EU Operating Licence if available:</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</si>
  <si>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</si>
  <si>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</si>
  <si>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</si>
  <si>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</si>
  <si>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</si>
  <si>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</si>
  <si>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</si>
  <si>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</si>
  <si>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</si>
  <si>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</si>
  <si>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r>
      <t>Note</t>
    </r>
    <r>
      <rPr>
        <i/>
        <sz val="8"/>
        <color indexed="62"/>
        <rFont val="Arial"/>
        <family val="2"/>
      </rPr>
      <t>: If you are using this file to update a previous version, you have to select the current file as the primary document under 2(c). If this is an updated monitoring plan, your competent authority may allow that you fill in only new information instead of the complete data.</t>
    </r>
  </si>
  <si>
    <t>Operations Management System (OMS) - see 4(e)</t>
  </si>
  <si>
    <t>Chapter 11 of Flying Circus Operations Manual</t>
  </si>
  <si>
    <t>IT servers: Flying Circus Gemany AG main office in Frankfurt
paper records / contracts: Flying Circus Gemany AG main office in Frankfurt (legal department &amp; controlling)</t>
  </si>
  <si>
    <t>Chapter 10 of Flying Circus Operations Manual</t>
  </si>
  <si>
    <t>Chapter 12 of Flying Circus Operations Manual</t>
  </si>
  <si>
    <t xml:space="preserve">Parent company:   ( see also our website at  http://www.flyingcircus-air.de/about_us/organisational_structure.html )
    Flying Circus AG,  ICAO code: ABC,  administered by UK
subsidiaries:   ( see also our website at  http://www.flyingcircus-air.de/investor_relations/factfile/legal_structure.html )
   1. Flying Circus Austria,  ICAO code: ZYA,  administered by Austria
   2. Flying Circus Bahamas,  ICAO code: ZYB,  administered by UK
   3. Flying Circus Cargo,   ICAO code: ZYC,  administered by Germany
   </t>
  </si>
  <si>
    <t>Please refer also to the guidance document "Guidance for the Aviation Industry - Monitoring and Reporting Annual Emissions and Tonne km Data for EU Emissions Trading" 
&lt; http://www.emissieautoriteit.nl/mediatheek/hulpmiddelen/aviation/EU%20ETS%20Aviation%20guidance%20version%201.0%2028052009.pdf&gt;.</t>
  </si>
  <si>
    <t>Kapitän</t>
  </si>
  <si>
    <t xml:space="preserve">Jürgen T. </t>
  </si>
  <si>
    <t>Kork</t>
  </si>
  <si>
    <t>Jürgen T.</t>
  </si>
  <si>
    <t>Flying Circus GmbH</t>
  </si>
  <si>
    <t>Flying Circus Germany AG</t>
  </si>
  <si>
    <t>As a member of Air Alliance, Flying Circus Germany AG has standardised code share agreements with all other members of Air Alliance. ( See also our website at http://www.flyingcircus-air.de/info_and_services/partners.html )
We operate a hybrid hub &amp; spoke / point-to-point model with our main hub in Frankfurt (FRA). Our passenger flights are mostly scheduled, with approximately 60% taking place in the EU. 
Non-scheduled passenger flights are primarily charter flights to the Asia-Pacific Region operating on a point to point model.
Cargo flights are usually ad-hoc i.e. non-scheduled.
We own a number of aircraft that have been leased out permanently or short-term and are not operated by us. 
We also operate a number of leased-in aircraft.</t>
  </si>
  <si>
    <t>juergent.kork@flyingcircus-air.de</t>
  </si>
  <si>
    <r>
      <t>Default IPCC value (tCO</t>
    </r>
    <r>
      <rPr>
        <b/>
        <strike/>
        <vertAlign val="subscript"/>
        <sz val="8"/>
        <rFont val="Arial"/>
        <family val="0"/>
      </rPr>
      <t xml:space="preserve">2 </t>
    </r>
    <r>
      <rPr>
        <b/>
        <strike/>
        <sz val="8"/>
        <rFont val="Arial"/>
        <family val="0"/>
      </rPr>
      <t>/ t)</t>
    </r>
  </si>
  <si>
    <t>estimation (DC6 generally fly in central Europe, therefore we assume that the use of standard density don't cause higher uncertainty)</t>
  </si>
  <si>
    <t>&lt; 0,5%</t>
  </si>
  <si>
    <t>&lt; 7 %</t>
  </si>
  <si>
    <t>&lt; 4 %</t>
  </si>
  <si>
    <t>&lt; 5,5 %</t>
  </si>
  <si>
    <t xml:space="preserve">According to judgement from aircraft maintenance experts, level of uncertainty of on-board measuring devices for the determination of fuel (volume in liter)  is below +/- 7%, and there is no systematic bias. This source of uncertainty applies only to fuel left in tanks; see also section 7(d) </t>
  </si>
  <si>
    <t>2 - 5,5 %</t>
  </si>
  <si>
    <t>&lt; 2,5%</t>
  </si>
  <si>
    <t>aircraft type DC6 (density)</t>
  </si>
  <si>
    <t>other aircrafts (on-board measurement of fuel consumption, mass in kg)</t>
  </si>
  <si>
    <t>aircraft type DC6 (on-board measurement of fuel remaining in the tank, volume in liter)</t>
  </si>
  <si>
    <t>fuel supplier measurement within EU (only DC 6)</t>
  </si>
  <si>
    <t>fuel supplier accuracy standards for fuel mass in kg (see 7 d) and for fuel volume in liter (see 6 g)</t>
  </si>
  <si>
    <t>See 7 a &amp; d, according to manufactor's specification for the determination of fuel in mass (including density) and judgement from aircraft maintenance experts for uncertainty of measurement of fuel remaining in the tank</t>
  </si>
  <si>
    <t>Because we only use standard emissions factors, the uncertainty of our annual reported emissions will derive entirely from the uncertainty of our fuel consumption.</t>
  </si>
  <si>
    <t>While this monitoring plan in general defines the monitoring methodology for the aircraft already in your fleet at the time of submission of the monitoring plan to the competent authority (see point 4(a)), a defined procedure is needed to ensure that any additional aircraft including those listed under 4(b) will be properly monitored as well. The items specified below should ensure that a monitoring methodology is defined for any aircraft type operated.</t>
  </si>
  <si>
    <t xml:space="preserve">Annex XIV of the MRG provides for activity-specific guidelines for determination of emissions from aviation activities as listed in Annex I to Directive 2003/87/EC. This annex specifies the content of the monitoring plan. The same annex specifies further:
</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</si>
  <si>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</si>
  <si>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</si>
  <si>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</si>
  <si>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</si>
  <si>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</si>
  <si>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</si>
  <si>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</si>
  <si>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</si>
  <si>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</si>
  <si>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</si>
  <si>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</si>
  <si>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</si>
  <si>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If you have ticked "Yes" in response to 5(a), do you intend to use simplified procedures to estimate fuel consumption?</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</si>
  <si>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</si>
  <si>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Eligibility for simplified procedures for small emitters</t>
  </si>
  <si>
    <r>
      <t>tonnes CO</t>
    </r>
    <r>
      <rPr>
        <b/>
        <vertAlign val="subscript"/>
        <sz val="8"/>
        <rFont val="Arial"/>
        <family val="2"/>
      </rPr>
      <t>2</t>
    </r>
  </si>
  <si>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</si>
  <si>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</si>
  <si>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(g)</t>
  </si>
  <si>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</si>
  <si>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</si>
  <si>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</si>
  <si>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</si>
  <si>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</si>
  <si>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</si>
  <si>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</si>
  <si>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</si>
  <si>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 xml:space="preserve">
</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</si>
  <si>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</si>
  <si>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</si>
  <si>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</si>
  <si>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</si>
  <si>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</si>
  <si>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</si>
  <si>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</si>
  <si>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</si>
  <si>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</si>
  <si>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</si>
  <si>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</si>
  <si>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</si>
  <si>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</si>
  <si>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Location of evidence of routine checks (if no calibration certificate)</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</si>
  <si>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</si>
  <si>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</si>
  <si>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</si>
  <si>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</si>
  <si>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</si>
  <si>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</si>
  <si>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</si>
  <si>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</si>
  <si>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</si>
  <si>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Jet gasoline</t>
  </si>
  <si>
    <t>Aviation gasoline</t>
  </si>
  <si>
    <t>Alternative</t>
  </si>
  <si>
    <t>Biofuels</t>
  </si>
  <si>
    <t>The procedure must demonstrate that the uncertainty of fuel measurements will comply with the requirements of the selected tier, referring to calibration certificates of measurement systems, national laws, clauses in customer contracts or fuel suppliers' accuracy standards.</t>
  </si>
  <si>
    <t>Where deviations are observed, corrective actions must be taken in accordance with Annex I section 10.3.5  of the Monitoring and Reporting Guidelines.</t>
  </si>
  <si>
    <t xml:space="preserve">Emission factors </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</si>
  <si>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</si>
  <si>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</si>
  <si>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</si>
  <si>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</si>
  <si>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</si>
  <si>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</si>
  <si>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</si>
  <si>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</si>
  <si>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</si>
  <si>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t>If no, specify quality assurance measures</t>
  </si>
  <si>
    <t>&lt;&lt;&lt; Click here to proceed to section 11 "Management Systems" &gt;&gt;&gt;</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</si>
  <si>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</si>
  <si>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</si>
  <si>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r>
      <t xml:space="preserve">If the chosen methodology (Method A/Method B) is not applied for </t>
    </r>
    <r>
      <rPr>
        <b/>
        <u val="single"/>
        <sz val="10"/>
        <rFont val="Arial"/>
        <family val="2"/>
      </rPr>
      <t>all aircraft types</t>
    </r>
    <r>
      <rPr>
        <b/>
        <sz val="10"/>
        <rFont val="Arial"/>
        <family val="2"/>
      </rPr>
      <t>, please provide a justification for this approach in the box below.</t>
    </r>
  </si>
  <si>
    <r>
      <t>Default IPCC value
(tonnes CO</t>
    </r>
    <r>
      <rPr>
        <b/>
        <vertAlign val="subscript"/>
        <sz val="8"/>
        <rFont val="Arial"/>
        <family val="2"/>
      </rPr>
      <t xml:space="preserve">2 </t>
    </r>
    <r>
      <rPr>
        <b/>
        <sz val="8"/>
        <rFont val="Arial"/>
        <family val="2"/>
      </rPr>
      <t>/tonne fuel)</t>
    </r>
  </si>
  <si>
    <t>Simplified calculation</t>
  </si>
  <si>
    <t>You may apply the simplified procedure for the calculation of activity data described in Annex XIV of the MRG if you are operating either:
- fewer than 243 flights per period of three consecutive four-month periods; or 
- flights with total annual emissions lower than 10,000 tonnes per year</t>
  </si>
  <si>
    <t>Please specify the name and a brief description of the tool used to estimate fuel consumption.</t>
  </si>
  <si>
    <t>Please confirm that the tool named in 9(a) has been approved by the Commission</t>
  </si>
  <si>
    <t>Small emitters may estimate the fuel consumption using tools implemented by Eurocontrol or another relevant organisation, which process all relevant air traffic information such as that available to Eurocontrol.  The applicable tools shall only be used if they are approved by the Commission.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</si>
  <si>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</si>
  <si>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</si>
  <si>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</si>
  <si>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</si>
  <si>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</si>
  <si>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</si>
  <si>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</si>
  <si>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Any substantial change in your monitoring methodology shall be notified to the competent authority without undue delay after you become aware of it or could in all reasonableness have become aware of it, unless otherwise specified in the monitoring plan, as set in the Monitoring and Reporting Guidelines.</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</si>
  <si>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</si>
  <si>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Depending on further guidance by the Administering Member State this is to be filled in by the operator or is for Competent Authority use only.</t>
  </si>
  <si>
    <r>
      <t>Explanation</t>
    </r>
    <r>
      <rPr>
        <i/>
        <sz val="8"/>
        <color indexed="62"/>
        <rFont val="Arial"/>
        <family val="2"/>
      </rPr>
      <t>: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(this file) or the monitoring plan for tonne-kilometre as the primary document. As soon as you have made your selection, you have to fill in the requested information only once in the selected document.</t>
    </r>
  </si>
  <si>
    <t>For each aircraft type you have to specify which fuels will be used (which "source streams" will be associated with the emission sources). You can do that by entering "1" or "TRUE" in the appropriate fields. Leave the field blank if the fuel is not used.</t>
  </si>
  <si>
    <t>Where fuel uplifts are determined solely on the invoiced quantity of fuel or other appropriate information provided by the supplier, no further proof of uncertainty level is required.
Uncertainty values should be taken from the calibration certificate, where applicable, or otherwise from equipment manufacturer's specification. An estimate using the ranges in the drop-down list should be used only if more precise values are not available.</t>
  </si>
  <si>
    <t>If a Competent Authority, aircraft operator or verifier detects that part of the data used to determine emissions are missing as a result of circumstances beyond the control of the aircraft operator, emissions for that flight may be estimated by the operator using tools mentioned in Section 4 of Annex XIV of the Monitoring and Reporting Guidelines.  The quantity of emissions for which such approach is used shall be specified in the annual emissions report.</t>
  </si>
  <si>
    <t>Please specify the name and a brief description of the tool to be used to estimate fuel consumption when data is missing according to the conditions as outlined above.</t>
  </si>
  <si>
    <t>If the approach described under 10(a) above uses a tool as specified in section 4 of Annex XIV of the MRG for data gaps, please confirm that this tool has been approved by the Commission:</t>
  </si>
  <si>
    <r>
      <t xml:space="preserve">Please note: </t>
    </r>
    <r>
      <rPr>
        <i/>
        <sz val="8"/>
        <color indexed="18"/>
        <rFont val="Arial"/>
        <family val="2"/>
      </rPr>
      <t>A part of the data to be entered in this subsection is identical to the information in the t-km data monitoring plan. However, more information is needed for emission monitoring. Thus the data has to be filled in here. You may reduce your workload by refering from the t-km monitoring plan to the information given here.</t>
    </r>
  </si>
  <si>
    <t>Method to determine actual density values</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</si>
  <si>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</si>
  <si>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r>
      <t>SIMPLIFIED CALCULATION OF CO</t>
    </r>
    <r>
      <rPr>
        <b/>
        <vertAlign val="subscript"/>
        <sz val="14"/>
        <rFont val="Arial"/>
        <family val="2"/>
      </rPr>
      <t>2</t>
    </r>
    <r>
      <rPr>
        <b/>
        <sz val="14"/>
        <rFont val="Arial"/>
        <family val="2"/>
      </rPr>
      <t xml:space="preserve"> EMISSIONS</t>
    </r>
  </si>
  <si>
    <t>&lt;&lt;&lt; If you have chosen the t-km monitoring plan, click here to continue with section 4(g). &gt;&gt;&gt;</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</si>
  <si>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10 000 tonnes per year?</t>
    </r>
  </si>
  <si>
    <t>If you have ticked "Yes", please provide information to support your eligibility for the simplified calculation procedures and then proceed directly to the tab "Simplified Calculation" (Section 9).</t>
  </si>
  <si>
    <r>
      <t>Provide suitable information to support the fact that you operate fewer than 243 flights per period for three consecutive four-month periods or that your annual emissions are lower than 10 000 tonnes of CO</t>
    </r>
    <r>
      <rPr>
        <i/>
        <vertAlign val="subscript"/>
        <sz val="8"/>
        <color indexed="18"/>
        <rFont val="Arial"/>
        <family val="2"/>
      </rPr>
      <t>2</t>
    </r>
    <r>
      <rPr>
        <i/>
        <sz val="8"/>
        <color indexed="18"/>
        <rFont val="Arial"/>
        <family val="2"/>
      </rPr>
      <t xml:space="preserve"> per year. Where necessary, you can attach further documents (s. Section 13).</t>
    </r>
  </si>
  <si>
    <t>&lt;&lt;&lt; If you have ticked "No", please continue directly to section 6. &gt;&gt;&gt;</t>
  </si>
  <si>
    <t>UpliftDataSource</t>
  </si>
  <si>
    <t>As measured by fuel supplier</t>
  </si>
  <si>
    <t>On-board measuring equipment</t>
  </si>
  <si>
    <t>TankDataSource</t>
  </si>
  <si>
    <t>Taken from fuel supplier</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</si>
  <si>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</si>
  <si>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</si>
  <si>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</si>
  <si>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</si>
  <si>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</si>
  <si>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</si>
  <si>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</si>
  <si>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</si>
  <si>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</si>
  <si>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</si>
  <si>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</si>
  <si>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</si>
  <si>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</si>
  <si>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</si>
  <si>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</si>
  <si>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SourceClass</t>
  </si>
  <si>
    <t>Major</t>
  </si>
  <si>
    <t>Minor</t>
  </si>
  <si>
    <t>De minimis</t>
  </si>
  <si>
    <t>MeasMethod</t>
  </si>
  <si>
    <t>DensMethod</t>
  </si>
  <si>
    <t>Actual density in aircraft tanks</t>
  </si>
  <si>
    <t>Actual density of uplift</t>
  </si>
  <si>
    <t>Temperature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</si>
  <si>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</si>
  <si>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</si>
  <si>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</si>
  <si>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</si>
  <si>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You must provide an address for receipt of notices or other documents under or in connection with the EU Greenhouse Gas Emissions Trading Scheme. Please provide an electronic address and a postal address within the administering Member State.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</si>
  <si>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</si>
  <si>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</si>
  <si>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</si>
  <si>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</si>
  <si>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</si>
  <si>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</si>
  <si>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</si>
  <si>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</si>
  <si>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Are on-board measurement devices for fuel uplift supported by calibration certificates?</t>
  </si>
  <si>
    <t>Please identify the responsibilities for monitoring and reporting (MRG Annex I Section 10.3)</t>
  </si>
  <si>
    <t>Please refer to specific management and control procedures and documents where relevant. For example, specific quality or environmental management procedures (MRG 2007 Annex I Section 10.2)</t>
  </si>
  <si>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</si>
  <si>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</si>
  <si>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</si>
  <si>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</si>
  <si>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</si>
  <si>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</si>
  <si>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</si>
  <si>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</si>
  <si>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</si>
  <si>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</si>
  <si>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</si>
  <si>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</si>
  <si>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</si>
  <si>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</si>
  <si>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</si>
  <si>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</si>
  <si>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</si>
  <si>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</si>
  <si>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</si>
  <si>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</si>
  <si>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</si>
  <si>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</si>
  <si>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</si>
  <si>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</si>
  <si>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</si>
  <si>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</si>
  <si>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</si>
  <si>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</si>
  <si>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</si>
  <si>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</si>
  <si>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</si>
  <si>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</si>
  <si>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</si>
  <si>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</si>
  <si>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</si>
  <si>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</si>
  <si>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</si>
  <si>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</si>
  <si>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</si>
  <si>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</si>
  <si>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</si>
  <si>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</si>
  <si>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</si>
  <si>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</si>
  <si>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</si>
  <si>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</si>
  <si>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</si>
  <si>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</si>
  <si>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</si>
  <si>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</si>
  <si>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</si>
  <si>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</si>
  <si>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</si>
  <si>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</si>
  <si>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</si>
  <si>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</si>
  <si>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</si>
  <si>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</si>
  <si>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</si>
  <si>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</si>
  <si>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</si>
  <si>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</si>
  <si>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</si>
  <si>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</si>
  <si>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</si>
  <si>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</si>
  <si>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</si>
  <si>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</si>
  <si>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</si>
  <si>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</si>
  <si>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</si>
  <si>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</si>
  <si>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</si>
  <si>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</si>
  <si>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</si>
  <si>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</si>
  <si>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</si>
  <si>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</si>
  <si>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</si>
  <si>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</si>
  <si>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</si>
  <si>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</si>
  <si>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</si>
  <si>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</si>
  <si>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</si>
  <si>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</si>
  <si>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</si>
  <si>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</si>
  <si>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</si>
  <si>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</si>
  <si>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</si>
  <si>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</si>
  <si>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Publication date:</t>
  </si>
  <si>
    <t>Template version information:</t>
  </si>
  <si>
    <t>Information about this file:</t>
  </si>
  <si>
    <t>This monitoring plan was handed in by:</t>
  </si>
  <si>
    <t>Unique Identifier:</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</si>
  <si>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</si>
  <si>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</si>
  <si>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</si>
  <si>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</si>
  <si>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</si>
  <si>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</si>
  <si>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</si>
  <si>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</si>
  <si>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</si>
  <si>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</si>
  <si>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New or updated monitoring plan:</t>
  </si>
  <si>
    <t xml:space="preserve">(g) </t>
  </si>
  <si>
    <t>(o)</t>
  </si>
  <si>
    <t>as 6(c) above
Maintenance records are kept at our main office in Frankfurt.</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</si>
  <si>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</si>
  <si>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EMISSION SOURCES and FLEET CHARACTERISTICS</t>
  </si>
  <si>
    <t xml:space="preserve">(d) </t>
  </si>
  <si>
    <t>DESCRIPTION OF PROCEDURES FOR DATA ACQUISITION AND HANDLING ACTIVITIES, AND CONTROL ACTIVITIES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</si>
  <si>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</si>
  <si>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</si>
  <si>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</si>
  <si>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</si>
  <si>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</si>
  <si>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</si>
  <si>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</si>
  <si>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"The competent authority may require the aircraft operator to use an electronic template for submission of the monitoring plan. The Commission may publish a standardised electronic template or file format specification. In this case the competent authority shall accept the use by the aircraft operator of this template or specification, unless the competent authority’s template requires at least the same data input."</t>
  </si>
  <si>
    <t xml:space="preserve">This file constitutes the said template developed by the European Commission. Under certain conditions as described below, it may have been amended to a limited extent by a Member State's competent authority. </t>
  </si>
  <si>
    <t>Before you use this file, please carry out the following steps:</t>
  </si>
  <si>
    <t xml:space="preserve">Identify the Competent Authority (CA) responsible for your case in that administering Member State (there may be more than one CA per Member State) . </t>
  </si>
  <si>
    <t>Some Member States may require you to use a more sophisticated system, such as Internet-based forms instead of a spreadsheet. In this case the CA will provide further information to you.</t>
  </si>
  <si>
    <r>
      <t>Make sure you know which EU Member State is responsible for administering you</t>
    </r>
    <r>
      <rPr>
        <sz val="10"/>
        <rFont val="Arial"/>
        <family val="0"/>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</si>
  <si>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a</t>
  </si>
  <si>
    <t>b</t>
  </si>
  <si>
    <t>c</t>
  </si>
  <si>
    <t>d</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</si>
  <si>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</si>
  <si>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</si>
  <si>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</si>
  <si>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</si>
  <si>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</si>
  <si>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 xml:space="preserve">http://ec.europa.eu/environment/climat/emission/index_en.htm </t>
  </si>
  <si>
    <t>EU ETS general:</t>
  </si>
  <si>
    <t xml:space="preserve">http://ec.europa.eu/environment/climat/aviation_en.htm </t>
  </si>
  <si>
    <t>http://ec.europa.eu/environment/climat/emission/mrg_en.htm</t>
  </si>
  <si>
    <t xml:space="preserve">Monitoring and Reporting in the EU ETS: </t>
  </si>
  <si>
    <t>Other Websites:</t>
  </si>
  <si>
    <t>Helpdesk:</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</si>
  <si>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</si>
  <si>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</si>
  <si>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</si>
  <si>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</si>
  <si>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</si>
  <si>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</si>
  <si>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This text gives further explanations. Member States may add further explanations in MS specific versions of the template.</t>
  </si>
  <si>
    <t>Yellow fields are input fields</t>
  </si>
  <si>
    <t>Shaded fields indicate that an input in another field makes the input here irrelevant.</t>
  </si>
  <si>
    <t>Grey shaded areas should be filled by Member States before publishing customized version of the template.</t>
  </si>
  <si>
    <t>Further guidance as provided by the Member State:</t>
  </si>
  <si>
    <t>Comments</t>
  </si>
  <si>
    <t>Space for further Comments:</t>
  </si>
  <si>
    <t>The name of the aircraft operator on the list pursuant to Article 18a(3) of the EU ETS Directive may be different to the actual aircraft operator's name entered in 2(a) above.</t>
  </si>
  <si>
    <t>n/a</t>
  </si>
  <si>
    <t>notapplicable</t>
  </si>
  <si>
    <t xml:space="preserve">(f) </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</si>
  <si>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</si>
  <si>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</si>
  <si>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</si>
  <si>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</si>
  <si>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</si>
  <si>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</si>
  <si>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</si>
  <si>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</si>
  <si>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</si>
  <si>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</si>
  <si>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EU Operating Licence:</t>
  </si>
  <si>
    <t>Please enter the address of the aircraft operator, including postcode and country:</t>
  </si>
  <si>
    <t>Address Line 1</t>
  </si>
  <si>
    <t>Address Line 2</t>
  </si>
  <si>
    <t>City</t>
  </si>
  <si>
    <t>State/Province/Region</t>
  </si>
  <si>
    <t>Postcode/ZIP</t>
  </si>
  <si>
    <t>Country</t>
  </si>
  <si>
    <t>(m)</t>
  </si>
  <si>
    <t>Description of the activities of the aircraft operator falling under Annex I of the EU ETS Directive</t>
  </si>
  <si>
    <t>Please provide details of the ownership structure of your firm and whether you have subsidiaries or parent companies</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</si>
  <si>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</si>
  <si>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(n)</t>
  </si>
  <si>
    <t>ZYX</t>
  </si>
  <si>
    <t>D-321 AOC</t>
  </si>
  <si>
    <t>D-654 EG</t>
  </si>
  <si>
    <t>Am Flughafen 1</t>
  </si>
  <si>
    <t>Frankfurt</t>
  </si>
  <si>
    <t>Hessen</t>
  </si>
  <si>
    <t>Manager ETS</t>
  </si>
  <si>
    <t>+49 69 1234568</t>
  </si>
  <si>
    <t>A380</t>
  </si>
  <si>
    <t>Define monitoring methodology for additional aircraft</t>
  </si>
  <si>
    <t>Operations Management Department</t>
  </si>
  <si>
    <t>Ensuring completeness of list of aircraft</t>
  </si>
  <si>
    <t xml:space="preserve">Fleet Management Coordinator: maintenance of aircraft list
Operations Management Department: input of data into OMS
IT department: responsible for security, backup etc. </t>
  </si>
  <si>
    <t>Operations Management System (OMS)</t>
  </si>
  <si>
    <t>Ensure completeness of list of flights</t>
  </si>
  <si>
    <t>Operations Management Department
IT system, backup, etc: IT department</t>
  </si>
  <si>
    <t>Records of the source system and backups of OMS are kept at our operations department in Frankfurt.
Paper copies of aircrafts' technical logs and other flight-related documents are also stored at our operations department in Frankfurt.</t>
  </si>
  <si>
    <t>Ensure completeness of list of flights covered by Annex I of the Aviation ETS Directive</t>
  </si>
  <si>
    <t>as above -see 4(e)</t>
  </si>
  <si>
    <t>Determining fuel consumption per flight</t>
  </si>
  <si>
    <t xml:space="preserve">Fuel Management Department: invoices
Operations Management Department: recording data in OMS
IT: servers, backup, security
Pilot: recording primary data
</t>
  </si>
  <si>
    <t>OMS and flight related documents: see 4(e)
Fuel invoices: archived at our operations department in Frankfurt</t>
  </si>
  <si>
    <t>Data stored in OMS: as 4(e) above
Measurements on board: aircraft system
Fuel uplift: on-board measurement and fuel supplier data</t>
  </si>
  <si>
    <t>n.a.</t>
  </si>
  <si>
    <t>Measurement of fuel density</t>
  </si>
  <si>
    <t>Fuel Management Department: data maintenance
Pilot (per flight): recording primary data, calculations
Operations Management Department: recording data in OMS</t>
  </si>
  <si>
    <t>as 6(c) above</t>
  </si>
  <si>
    <t>actual density is unavailable</t>
  </si>
  <si>
    <t>aircraft maintenance, Frankfurt</t>
  </si>
  <si>
    <t>Ensure compliance with allowed uncertainty of fuel measurement</t>
  </si>
  <si>
    <t>A 380 Airbus</t>
  </si>
  <si>
    <t>Controlling Department</t>
  </si>
  <si>
    <t>Fuel Management Department</t>
  </si>
  <si>
    <t>Because risks depend on the type of data, these are discussed in previous sections. See "key risks" and "control activities" in the procedure description of sections 4 (d), (e), (f),  6 (c), and 7 (e) of this monitoring plan.
See also Chapter "risk assessment" of the Management System.</t>
  </si>
  <si>
    <t xml:space="preserve">Chapter "organisation and responsibilities" of the Management System.
</t>
  </si>
  <si>
    <t>Chapters "implementation of software", "change management", "security management" of the Management System.
See also "control activities" in procedure description of sections 4 (d), (e), (f), 6 (c), and 7 (e) of this monitoring plan.</t>
  </si>
  <si>
    <t>See process flow 11 (e)</t>
  </si>
  <si>
    <t>Chapter "corrections" of the Management System</t>
  </si>
  <si>
    <t>Chapter "documentation" of the Management System</t>
  </si>
  <si>
    <t>Annual_emissions_data_flow.pdf</t>
  </si>
  <si>
    <t>ACARS</t>
  </si>
  <si>
    <t>Aircraft Communication Addressing and Reporting System</t>
  </si>
  <si>
    <t>ETS</t>
  </si>
  <si>
    <t>EU Emissions Trading Scheme</t>
  </si>
  <si>
    <t>MTOW</t>
  </si>
  <si>
    <t>maximum take-off weight</t>
  </si>
  <si>
    <t>not applicable</t>
  </si>
  <si>
    <t>OMS</t>
  </si>
  <si>
    <t>Operations Management System</t>
  </si>
  <si>
    <t>fuel_method_B_ACARS.pdf</t>
  </si>
  <si>
    <t>chart illustrating data flow into OMS for aircraft equipped with ACARS</t>
  </si>
  <si>
    <t>fuel_method_B_manual.pdf</t>
  </si>
  <si>
    <t>chart illustrating alternative data flow into OMS</t>
  </si>
  <si>
    <t>systems.pdf</t>
  </si>
  <si>
    <t>schematic representation of systems and interlinkages</t>
  </si>
  <si>
    <t>(new monitoring plan)</t>
  </si>
  <si>
    <t>Am Flughafen 2</t>
  </si>
  <si>
    <t xml:space="preserve">B744 </t>
  </si>
  <si>
    <t xml:space="preserve"> Boeing 747-400</t>
  </si>
  <si>
    <t>Airbus A-300 FC 600</t>
  </si>
  <si>
    <t>Airbus A-320</t>
  </si>
  <si>
    <t>Boeing 737-200</t>
  </si>
  <si>
    <t>Douglas Liftmaster</t>
  </si>
  <si>
    <t>De Havilland Dash 8 (300)</t>
  </si>
  <si>
    <t xml:space="preserve">DH8C </t>
  </si>
  <si>
    <t xml:space="preserve">DC6 </t>
  </si>
  <si>
    <t xml:space="preserve">B732 </t>
  </si>
  <si>
    <t xml:space="preserve">A320 </t>
  </si>
  <si>
    <t xml:space="preserve">A306 </t>
  </si>
  <si>
    <t>OMS - as 4(e) above</t>
  </si>
  <si>
    <t>http://www.dehst.de/</t>
  </si>
  <si>
    <t>Hotline of the German Competent Authority:  +49 - (0)30 - 89 03 - 50 50</t>
  </si>
  <si>
    <t>emissionshandel@uba.de</t>
  </si>
  <si>
    <t>http://www.dehst.de/cln_090/nn_484538/EN/Aviation/Aviation__node.html?__nnn=true</t>
  </si>
  <si>
    <t xml:space="preserve">Website of the German Competent Authority:  </t>
  </si>
  <si>
    <t xml:space="preserve">Aviation-specific pages: </t>
  </si>
  <si>
    <t>&lt;  German Competent Authority example &gt;</t>
  </si>
  <si>
    <t>&lt; Commission list has not yet been published &gt;</t>
  </si>
  <si>
    <t>Please specify whether you are a commercial or non-commercial air transport operator, whether you operate scheduled, non scheduled flights or both and, whether the scope of your operations cover only the EU or also non EU countries.</t>
  </si>
  <si>
    <t>Commercial air transport operators: Please attach a copy of Annex I of your AOC to this monitoring plan as evidence.</t>
  </si>
  <si>
    <t>Column for automati-sation</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</si>
  <si>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</si>
  <si>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</si>
  <si>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</si>
  <si>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</si>
  <si>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</si>
  <si>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</si>
  <si>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</si>
  <si>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Directive 2003/87/EC, as amended by Directives 2004/101/EC and 2008/101/EC (hereinafter "the EU ETS Directive") requires aircraft operators who are included in the European Greenhouse Gas Emission Trading Scheme (the EU ETS) to monitor and report their emissions and tonne-kilometre data, and to have the reports verified by an independent and accredited verifier.</t>
  </si>
  <si>
    <t>This Monitoring Plan must be submitted to your Competent Authority to the following address:</t>
  </si>
  <si>
    <t>The Monitoring and Reporting Guidelines (herinafter "the MRG") as set out by Commission Decision 2007/589/EC, as amended by Commission Decisions 2009/87/EC and 2009/339/EC, define further requirements for monitoring and reporting.</t>
  </si>
  <si>
    <t>The Competent Authority may contact you to discuss modifications to your monitoring plan to ensure the accurate and verifiable monitoring and reporting of annual emissions, according to the principles set in the MRG. Once approved, the Competent Authority will send you an approved Monitoring Plan, that you will use as the methodology to determine annual emissions and implement your data acquisition and handling activities and control activities. It will serve also as a reference for verification of your annual emissions report.</t>
  </si>
  <si>
    <t>If different to the information given above in part (k), please enter the contact address of the aircraft operator (including postcode) in the administering Member State, if any:</t>
  </si>
  <si>
    <t>Please provide titles and references for the procedures for data acquisition and handling activities and control activities, including maintenance and calibration of measurement equipment (MRG Annex I Section 10.3).</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</si>
  <si>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</si>
  <si>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</si>
  <si>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</si>
  <si>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</si>
  <si>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</si>
  <si>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</si>
  <si>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</si>
  <si>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</si>
  <si>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</si>
  <si>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Option entered by Competent Authority:</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</si>
  <si>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</si>
  <si>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</si>
  <si>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</si>
  <si>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</si>
  <si>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</si>
  <si>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</si>
  <si>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</si>
  <si>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</si>
  <si>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</si>
  <si>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</si>
  <si>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</si>
  <si>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 xml:space="preserve">
</t>
  </si>
  <si>
    <t>Who can we contact about your monitoring plan?</t>
  </si>
  <si>
    <t>Email address</t>
  </si>
  <si>
    <t>Management</t>
  </si>
  <si>
    <t xml:space="preserve">Procedure Title and Reference
</t>
  </si>
  <si>
    <t>Please list any abbreviations, acronyms or definitions that you have used in completing this monitoring plan.</t>
  </si>
  <si>
    <t>Abbreviation</t>
  </si>
  <si>
    <t>Definition</t>
  </si>
  <si>
    <t>Additional information</t>
  </si>
  <si>
    <t>Please provide file name(s) (if in an electronic format) or document reference number(s) (if hard copy) below:</t>
  </si>
  <si>
    <t>Document description</t>
  </si>
  <si>
    <t>Identification of Aircraft Operator</t>
  </si>
  <si>
    <t>File name/Reference</t>
  </si>
  <si>
    <t>(a)</t>
  </si>
  <si>
    <t>1.</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</si>
  <si>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</si>
  <si>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</si>
  <si>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</si>
  <si>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</si>
  <si>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</si>
  <si>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</si>
  <si>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</si>
  <si>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Yes</t>
  </si>
  <si>
    <t>CONTENTS</t>
  </si>
  <si>
    <t>Guidelines and conditions</t>
  </si>
  <si>
    <t>List of Monitoring Plan versions</t>
  </si>
  <si>
    <t>Identification of the aircraft operator</t>
  </si>
  <si>
    <t>GUIDELINES AND CONDITIONS</t>
  </si>
  <si>
    <t>MONITORING PLAN VERSIONS</t>
  </si>
  <si>
    <t>List of monitoring plan versions</t>
  </si>
  <si>
    <t>(h)</t>
  </si>
  <si>
    <t>IDENTIFICATION OF THE AIRCRAFT OPERATOR AND DESCRIPTION OF ACTIVITIES</t>
  </si>
  <si>
    <r>
      <t xml:space="preserve">Confidentiality statement- </t>
    </r>
    <r>
      <rPr>
        <sz val="10"/>
        <rFont val="Arial"/>
        <family val="0"/>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Directive 2003/4/EC, the Competent Authority may be obliged to disclose information even where the applicant requests that it is kept confidential.</t>
    </r>
  </si>
  <si>
    <t>About your operations</t>
  </si>
  <si>
    <t>Item</t>
  </si>
  <si>
    <t>Is this procedure part of a certified  Management System?</t>
  </si>
  <si>
    <t>The sequence and interaction of data acquisition and handling activities, including methods of calculations and measurements</t>
  </si>
  <si>
    <t>Risk assessment of the definition and evaluations of the control system</t>
  </si>
  <si>
    <t>Management of competences for the responsibilities assigned</t>
  </si>
  <si>
    <t>Quality assurance of measuring equipment and information technology used</t>
  </si>
  <si>
    <t>Internal reviews of reported data</t>
  </si>
  <si>
    <t>Outsourced processes</t>
  </si>
  <si>
    <t>Corrections and corrective action</t>
  </si>
  <si>
    <t>Records and documentation</t>
  </si>
  <si>
    <t>(i)</t>
  </si>
  <si>
    <t>Please enter the administering Member State of the aircraft operator</t>
  </si>
  <si>
    <t>Operator status</t>
  </si>
  <si>
    <t>Scheduling of flights</t>
  </si>
  <si>
    <t>Scope of operations</t>
  </si>
  <si>
    <t>These could be outlined in a tree diagram or organisational chart attached to your submission</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</si>
  <si>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</si>
  <si>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</si>
  <si>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</si>
  <si>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</si>
  <si>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</si>
  <si>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</si>
  <si>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</si>
  <si>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</si>
  <si>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</si>
  <si>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</si>
  <si>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</si>
  <si>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</si>
  <si>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</si>
  <si>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</si>
  <si>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</si>
  <si>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</si>
  <si>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</si>
  <si>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</si>
  <si>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</si>
  <si>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</si>
  <si>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</si>
  <si>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We will only use standard emissions factors. Therefore, the only data gaps that can arise in our calculation are from fuel consumption.</t>
  </si>
  <si>
    <t>E-mail:</t>
  </si>
  <si>
    <t>Reference filename of template:</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</si>
  <si>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</si>
  <si>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</si>
  <si>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</si>
  <si>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</si>
  <si>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</si>
  <si>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</si>
  <si>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</si>
  <si>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</si>
  <si>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</si>
  <si>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</si>
  <si>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</si>
  <si>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</si>
  <si>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</si>
  <si>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</si>
  <si>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</si>
  <si>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Only intra-EU flights</t>
  </si>
  <si>
    <t>Hungary</t>
  </si>
  <si>
    <t>Brazil - Agência Nacional de Aviação Civil (ANAC)</t>
  </si>
  <si>
    <t>Flights inside and outside the EU</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</si>
  <si>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</si>
  <si>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</si>
  <si>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</si>
  <si>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</si>
  <si>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</si>
  <si>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</si>
  <si>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</si>
  <si>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</si>
  <si>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</si>
  <si>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</si>
  <si>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</si>
  <si>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</si>
  <si>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</si>
  <si>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</si>
  <si>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</si>
  <si>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</si>
  <si>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</si>
  <si>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</si>
  <si>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</si>
  <si>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</si>
  <si>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</si>
  <si>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</si>
  <si>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</si>
  <si>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</si>
  <si>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</si>
  <si>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</si>
  <si>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</si>
  <si>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</si>
  <si>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</si>
  <si>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</si>
  <si>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</si>
  <si>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</si>
  <si>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</si>
  <si>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</si>
  <si>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</si>
  <si>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</si>
  <si>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</si>
  <si>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</si>
  <si>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</si>
  <si>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</si>
  <si>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</si>
  <si>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</si>
  <si>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</si>
  <si>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</si>
  <si>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</si>
  <si>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Åland Islands</t>
  </si>
  <si>
    <t>Finland - Civil Aviation Authority</t>
  </si>
  <si>
    <t>Albania</t>
  </si>
  <si>
    <t>France - Bureau d'Enquêtes et d'Analyses pour la sécurité de l'aviation civile (BEA)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</si>
  <si>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</si>
  <si>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</si>
  <si>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</si>
  <si>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</si>
  <si>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</si>
  <si>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</si>
  <si>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</si>
  <si>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</si>
  <si>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</si>
  <si>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</si>
  <si>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</si>
  <si>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</si>
  <si>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</si>
  <si>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</si>
  <si>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</si>
  <si>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</si>
  <si>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</si>
  <si>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</si>
  <si>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</si>
  <si>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</si>
  <si>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</si>
  <si>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</si>
  <si>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</si>
  <si>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</si>
  <si>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</si>
  <si>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Our on-board measurement devices automatically calculate mass from volume.  The correlation between density and temperature that is measured is inbuilt into the equipment.</t>
  </si>
  <si>
    <t>see also 6 f and 6 g</t>
  </si>
  <si>
    <t>Chapter 4 of Flying Circus Operations Manual</t>
  </si>
  <si>
    <t xml:space="preserve">fuel supplier cannot supply actual density nor temperature. And there is no temperature measurement at the aerodrome. </t>
  </si>
  <si>
    <t>GHI Airport in Anyland, JKL Airport in Anyland, MNO Airport in Anyland</t>
  </si>
  <si>
    <r>
      <t>Title</t>
    </r>
    <r>
      <rPr>
        <strike/>
        <sz val="8"/>
        <rFont val="Arial"/>
        <family val="0"/>
      </rPr>
      <t xml:space="preserve"> of procedure</t>
    </r>
  </si>
  <si>
    <r>
      <t>Reference</t>
    </r>
    <r>
      <rPr>
        <strike/>
        <sz val="8"/>
        <rFont val="Arial"/>
        <family val="0"/>
      </rPr>
      <t xml:space="preserve"> for procedure</t>
    </r>
  </si>
  <si>
    <r>
      <t>Brief description</t>
    </r>
    <r>
      <rPr>
        <strike/>
        <sz val="8"/>
        <rFont val="Arial"/>
        <family val="0"/>
      </rPr>
      <t xml:space="preserve"> of procedure</t>
    </r>
  </si>
  <si>
    <r>
      <t>Post</t>
    </r>
    <r>
      <rPr>
        <strike/>
        <sz val="8"/>
        <rFont val="Arial"/>
        <family val="0"/>
      </rPr>
      <t xml:space="preserve"> or </t>
    </r>
    <r>
      <rPr>
        <u val="single"/>
        <strike/>
        <sz val="8"/>
        <rFont val="Arial"/>
        <family val="0"/>
      </rPr>
      <t>department</t>
    </r>
    <r>
      <rPr>
        <strike/>
        <sz val="8"/>
        <rFont val="Arial"/>
        <family val="0"/>
      </rPr>
      <t xml:space="preserve"> responsible for data maintenance</t>
    </r>
  </si>
  <si>
    <r>
      <t>Location</t>
    </r>
    <r>
      <rPr>
        <strike/>
        <sz val="8"/>
        <rFont val="Arial"/>
        <family val="0"/>
      </rPr>
      <t xml:space="preserve"> where records are kept</t>
    </r>
  </si>
  <si>
    <r>
      <t>Name of system</t>
    </r>
    <r>
      <rPr>
        <strike/>
        <sz val="8"/>
        <rFont val="Arial"/>
        <family val="0"/>
      </rPr>
      <t xml:space="preserve"> used (where applicable).</t>
    </r>
  </si>
  <si>
    <r>
      <t xml:space="preserve">If applicable, please describe the approaches used for </t>
    </r>
    <r>
      <rPr>
        <b/>
        <u val="single"/>
        <strike/>
        <sz val="10"/>
        <rFont val="Arial"/>
        <family val="0"/>
      </rPr>
      <t>sampling</t>
    </r>
    <r>
      <rPr>
        <u val="single"/>
        <strike/>
        <sz val="10"/>
        <rFont val="Arial"/>
        <family val="0"/>
      </rPr>
      <t xml:space="preserve"> </t>
    </r>
    <r>
      <rPr>
        <b/>
        <strike/>
        <sz val="10"/>
        <rFont val="Arial"/>
        <family val="0"/>
      </rPr>
      <t>batches of alternative fuels.</t>
    </r>
  </si>
  <si>
    <r>
      <t xml:space="preserve">If applicable, please describe the approaches used to </t>
    </r>
    <r>
      <rPr>
        <b/>
        <u val="single"/>
        <strike/>
        <sz val="10"/>
        <rFont val="Arial"/>
        <family val="0"/>
      </rPr>
      <t>analyse</t>
    </r>
    <r>
      <rPr>
        <b/>
        <strike/>
        <sz val="10"/>
        <rFont val="Arial"/>
        <family val="0"/>
      </rPr>
      <t xml:space="preserve"> alternative fuels (including biofuels) for the determination of net calorific value, emission factors and biogenic content (as relevant).</t>
    </r>
  </si>
  <si>
    <t>A 320 Airbus A-320</t>
  </si>
  <si>
    <t xml:space="preserve">Chapter 4 of Flying Circus Operations Manual; see also process flows in section 13 (&lt;fuel_method_A.pdf,&gt; fuel_method_B_ACARS.pdf and fuel_method_B_manual.pdf) </t>
  </si>
  <si>
    <t>Except for the DC6 and DH8C fleet we use methodology B to determine flight specific fuel consumption. For the DC6 and DH8C fleet methodology A is in use. These aircraft have been incorporated in our fleet in connection with a merger with ABC airline in 2002. The standard procedure of fuel consumption determination within ABC has been methodology A and has not been changed since then. Systems for DH8C will be integrated with our own OMS by March 2011 - from then on method B will apply here too. We do not intend to change the method for our DC6 because method A meets the typical operations of an oldtimer.
Note on table in section 6(a) above: Not all of our Airbus A-320 are yet equipped with ACARS. Where this is not the case, data is recorded in aircraft technical log and transmitted manually to the system. This manual recording / transmission is gradually being phased out - see also section 4(c) of this monitoring plan.</t>
  </si>
  <si>
    <t>Chapter 22 of Flying Circus Operations Manual</t>
  </si>
  <si>
    <t>Chapter 26 of Flying Circus Operations Manual</t>
  </si>
  <si>
    <t>Operations Management System (OMS); Fleet Management System</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</si>
  <si>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</si>
  <si>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</si>
  <si>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</si>
  <si>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</si>
  <si>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</si>
  <si>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</si>
  <si>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</si>
  <si>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</si>
  <si>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</si>
  <si>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</si>
  <si>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</si>
  <si>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</si>
  <si>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</si>
  <si>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</si>
  <si>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</si>
  <si>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</si>
  <si>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</si>
  <si>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</si>
  <si>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</si>
  <si>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</si>
  <si>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</si>
  <si>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Bolivia</t>
  </si>
  <si>
    <t>Maldives - Civil Aviation Department</t>
  </si>
  <si>
    <t>Aircraft maintenance</t>
  </si>
  <si>
    <t>Operations Management Derpartment</t>
  </si>
  <si>
    <t>Cross-check fuel uplift</t>
  </si>
  <si>
    <t>Controlling Department; Operations Management Derpartment</t>
  </si>
  <si>
    <t xml:space="preserve">If there are data gaps in our fuel consumption, we will use the tool provided by Eurocontrol , which is set to be approved by the Commission. Before the use of the tool we first try to find the source of the data gap and correct wrong data according to our provisions for monitoring wherever possible (e.g. see 7 e).  </t>
  </si>
  <si>
    <t>maintenance of aircraft list</t>
  </si>
  <si>
    <t>Fleet management coordinator</t>
  </si>
  <si>
    <t>IT Department</t>
  </si>
  <si>
    <t>validate emissions data, control of operational and financial risks</t>
  </si>
  <si>
    <t>control on-board measurement systems</t>
  </si>
  <si>
    <t>Pilot</t>
  </si>
  <si>
    <t>on-board measurement, recording and transmission of fuel consumption, cross-checkes fuel uplift</t>
  </si>
  <si>
    <t>Fuel invoice checking, communication with fuel suppliers</t>
  </si>
  <si>
    <r>
      <t xml:space="preserve"> </t>
    </r>
    <r>
      <rPr>
        <i/>
        <sz val="10"/>
        <rFont val="Arial"/>
        <family val="2"/>
      </rPr>
      <t>&lt;  German Competent Authority example; please check on Commission website for your CA's address:  http://ec.europa.eu/environment/climat/pdf/aviation/contacts.pdf &gt;</t>
    </r>
    <r>
      <rPr>
        <sz val="10"/>
        <rFont val="Arial"/>
        <family val="2"/>
      </rPr>
      <t xml:space="preserve">
Umweltbundesamt, Deutsche Emissionshandelsstelle /
Federal Environment Agency, German Emissions Trading 
&lt; please note the requirements for the electronical communication with the German Emissions Trading Authority, see also http://www.dehst.de/cln_162/nn_1378136/EN/DEHSt/Electronic__Communication/Electronic__communication__aviation/Electronic__communication__aviation__node.html?__nnn=true</t>
    </r>
  </si>
  <si>
    <t>Bosnia and Herzegovina</t>
  </si>
  <si>
    <t>Malta - Department of Civil Aviation</t>
  </si>
  <si>
    <t>Botswana</t>
  </si>
  <si>
    <t>Mexico - Secretaría de Comunicaciones y Transportes</t>
  </si>
  <si>
    <t>Brazil</t>
  </si>
  <si>
    <t>Mongolia - Civil Aviation Authority</t>
  </si>
  <si>
    <t>British Virgin Islands</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</si>
  <si>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</si>
  <si>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</si>
  <si>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</si>
  <si>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</si>
  <si>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</si>
  <si>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</si>
  <si>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</si>
  <si>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</si>
  <si>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</si>
  <si>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</si>
  <si>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</si>
  <si>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</si>
  <si>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</si>
  <si>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</si>
  <si>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</si>
  <si>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</si>
  <si>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</si>
  <si>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</si>
  <si>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</si>
  <si>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</si>
  <si>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</si>
  <si>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</si>
  <si>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</si>
  <si>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</si>
  <si>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</si>
  <si>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</si>
  <si>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</si>
  <si>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</si>
  <si>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Hong Kong Special Administrative Region of China</t>
  </si>
  <si>
    <t>Portugal - Instituto Nacional de Aviação Civil</t>
  </si>
  <si>
    <t>YesNo</t>
  </si>
  <si>
    <t>Macao Special Administrative Region of China</t>
  </si>
  <si>
    <t>Republic of Korea - Ministry of Construction and Transportation</t>
  </si>
  <si>
    <t>Colombia</t>
  </si>
  <si>
    <t>Republic of Moldova - Civil Aviation Administration</t>
  </si>
  <si>
    <t>Comoros</t>
  </si>
  <si>
    <t>Romania - Romanian Civil Aeronautical Authority</t>
  </si>
  <si>
    <t>No</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</si>
  <si>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</si>
  <si>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</si>
  <si>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</si>
  <si>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</si>
  <si>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</si>
  <si>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</si>
  <si>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</si>
  <si>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</si>
  <si>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</si>
  <si>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</si>
  <si>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</si>
  <si>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</si>
  <si>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</si>
  <si>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</si>
  <si>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Democratic People's Republic of Korea</t>
  </si>
  <si>
    <t>South Africa - Civil Aviation Authority</t>
  </si>
  <si>
    <t>Democratic Republic of the Congo</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</si>
  <si>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</si>
  <si>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</si>
  <si>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</si>
  <si>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</si>
  <si>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</si>
  <si>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</si>
  <si>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</si>
  <si>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</si>
  <si>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</si>
  <si>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</si>
  <si>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</si>
  <si>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</si>
  <si>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</si>
  <si>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</si>
  <si>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</si>
  <si>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</si>
  <si>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</si>
  <si>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</si>
  <si>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</si>
  <si>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</si>
  <si>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</si>
  <si>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Faeroe Islands</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</si>
  <si>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</si>
  <si>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</si>
  <si>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</si>
  <si>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</si>
  <si>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</si>
  <si>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</si>
  <si>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</si>
  <si>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</si>
  <si>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</si>
  <si>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</si>
  <si>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</si>
  <si>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</si>
  <si>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</si>
  <si>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</si>
  <si>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</si>
  <si>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</si>
  <si>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</si>
  <si>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</si>
  <si>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</si>
  <si>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</si>
  <si>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</si>
  <si>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</si>
  <si>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</si>
  <si>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</si>
  <si>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</si>
  <si>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</si>
  <si>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</si>
  <si>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</si>
  <si>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Holy See</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</si>
  <si>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</si>
  <si>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</si>
  <si>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</si>
  <si>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</si>
  <si>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</si>
  <si>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</si>
  <si>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</si>
  <si>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</si>
  <si>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</si>
  <si>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</si>
  <si>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</si>
  <si>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</si>
  <si>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</si>
  <si>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</si>
  <si>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</si>
  <si>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</si>
  <si>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</si>
  <si>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</si>
  <si>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</si>
  <si>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</si>
  <si>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</si>
  <si>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Libyan Arab Jamahiriya</t>
  </si>
  <si>
    <t>Liechtenstein</t>
  </si>
  <si>
    <t>Madagascar</t>
  </si>
  <si>
    <t>Malawi</t>
  </si>
  <si>
    <t>Malaysia</t>
  </si>
  <si>
    <t>Maldives</t>
  </si>
  <si>
    <t>Mali</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</si>
  <si>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</si>
  <si>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</si>
  <si>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</si>
  <si>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</si>
  <si>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</si>
  <si>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</si>
  <si>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</si>
  <si>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</si>
  <si>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</si>
  <si>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</si>
  <si>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</si>
  <si>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</si>
  <si>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</si>
  <si>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</si>
  <si>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</si>
  <si>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</si>
  <si>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</si>
  <si>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</si>
  <si>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</si>
  <si>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</si>
  <si>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</si>
  <si>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</si>
  <si>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</si>
  <si>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</si>
  <si>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</si>
  <si>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</si>
  <si>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</si>
  <si>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Occupied Palestinian Territory</t>
  </si>
  <si>
    <t>Oman</t>
  </si>
  <si>
    <t>Pakistan</t>
  </si>
  <si>
    <t>Palau</t>
  </si>
  <si>
    <t>Panama</t>
  </si>
  <si>
    <t>Papua New Guinea</t>
  </si>
  <si>
    <t>Paraguay</t>
  </si>
  <si>
    <t>Peru</t>
  </si>
  <si>
    <t>Philippines</t>
  </si>
  <si>
    <t>Pitcairn</t>
  </si>
  <si>
    <t>Puerto Rico</t>
  </si>
  <si>
    <t>Qatar</t>
  </si>
  <si>
    <t>Republic of Korea</t>
  </si>
  <si>
    <t>Republic of Moldova</t>
  </si>
  <si>
    <t>Réunion</t>
  </si>
  <si>
    <t>Russian Federation</t>
  </si>
  <si>
    <t>Rwanda</t>
  </si>
  <si>
    <t>Saint-Barthélemy</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</si>
  <si>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</si>
  <si>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</si>
  <si>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</si>
  <si>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</si>
  <si>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</si>
  <si>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</si>
  <si>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</si>
  <si>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</si>
  <si>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</si>
  <si>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</si>
  <si>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</si>
  <si>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</si>
  <si>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</si>
  <si>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</si>
  <si>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</si>
  <si>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</si>
  <si>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</si>
  <si>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</si>
  <si>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</si>
  <si>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</si>
  <si>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</si>
  <si>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</si>
  <si>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</si>
  <si>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</si>
  <si>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</si>
  <si>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</si>
  <si>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</si>
  <si>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</si>
  <si>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</si>
  <si>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</si>
  <si>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</si>
  <si>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</si>
  <si>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</si>
  <si>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</si>
  <si>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</si>
  <si>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</si>
  <si>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</si>
  <si>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</si>
  <si>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</si>
  <si>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</si>
  <si>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</si>
  <si>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</si>
  <si>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</si>
  <si>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</si>
  <si>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</si>
  <si>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</si>
  <si>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</si>
  <si>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</si>
  <si>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</si>
  <si>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</si>
  <si>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</si>
  <si>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</si>
  <si>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</si>
  <si>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</si>
  <si>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</si>
  <si>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</si>
  <si>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</si>
  <si>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</si>
  <si>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</si>
  <si>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r>
      <t>Location</t>
    </r>
    <r>
      <rPr>
        <sz val="8"/>
        <rFont val="Arial"/>
        <family val="2"/>
      </rPr>
      <t xml:space="preserve"> where records are kept</t>
    </r>
  </si>
  <si>
    <r>
      <t>Title</t>
    </r>
    <r>
      <rPr>
        <sz val="8"/>
        <rFont val="Arial"/>
        <family val="2"/>
      </rPr>
      <t xml:space="preserve"> of procedure</t>
    </r>
  </si>
  <si>
    <r>
      <t>Reference</t>
    </r>
    <r>
      <rPr>
        <sz val="8"/>
        <rFont val="Arial"/>
        <family val="2"/>
      </rPr>
      <t xml:space="preserve"> for procedure</t>
    </r>
  </si>
  <si>
    <t xml:space="preserve">
</t>
  </si>
  <si>
    <r>
      <t>Brief description</t>
    </r>
    <r>
      <rPr>
        <sz val="8"/>
        <rFont val="Arial"/>
        <family val="2"/>
      </rPr>
      <t xml:space="preserve"> of procedure</t>
    </r>
  </si>
  <si>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t>
    </r>
    <r>
      <rPr>
        <i/>
        <sz val="8"/>
        <color indexed="18"/>
        <rFont val="Arial"/>
        <family val="2"/>
      </rPr>
      <t>during the monitoring period as well as the procedures in place to ensure completeness and non duplication of data.</t>
    </r>
  </si>
  <si>
    <t>Where a unique ICAO designator for ATC purposes is not available, please provide the aircraft registration markings used in the call sign for ATC purposes for the aircraft you operate.</t>
  </si>
  <si>
    <t>Please continue on a separate sheet if required.</t>
  </si>
  <si>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t>
    </r>
    <r>
      <rPr>
        <i/>
        <sz val="8"/>
        <color indexed="18"/>
        <rFont val="Arial"/>
        <family val="2"/>
      </rPr>
      <t xml:space="preserve">, </t>
    </r>
    <r>
      <rPr>
        <i/>
        <sz val="8"/>
        <color indexed="18"/>
        <rFont val="Arial"/>
        <family val="2"/>
      </rPr>
      <t xml:space="preserve">as well as </t>
    </r>
    <r>
      <rPr>
        <i/>
        <u val="single"/>
        <sz val="8"/>
        <color indexed="18"/>
        <rFont val="Arial"/>
        <family val="2"/>
      </rPr>
      <t>leased-in</t>
    </r>
    <r>
      <rPr>
        <i/>
        <sz val="8"/>
        <color indexed="18"/>
        <rFont val="Arial"/>
        <family val="2"/>
      </rPr>
      <t>aircraft.</t>
    </r>
  </si>
  <si>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</si>
  <si>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</si>
  <si>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</si>
  <si>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</si>
  <si>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r>
      <t xml:space="preserve">Please provide details about the procedure to be used for defining the monitoring methodology for </t>
    </r>
    <r>
      <rPr>
        <b/>
        <u val="single"/>
        <sz val="10"/>
        <rFont val="Arial"/>
        <family val="2"/>
      </rPr>
      <t>additional aircraft types</t>
    </r>
    <r>
      <rPr>
        <b/>
        <sz val="10"/>
        <rFont val="Arial"/>
        <family val="2"/>
      </rPr>
      <t>.</t>
    </r>
  </si>
  <si>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</si>
  <si>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</si>
  <si>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</si>
  <si>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</si>
  <si>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</si>
  <si>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</si>
  <si>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</si>
  <si>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</si>
  <si>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Description: All flights we operate under our ICAO designator are stored in our central IT system OMS. Flight-related information in OMS with ETS relevance:
- date 
- flight number
- type of flight (e.g. training, test, etc.)
- aerodrome of departure and arrival (ICAO code and full name)
- number of passengers aboard (by type: male/female/child/infant, paying/non-paying/crew, etc.) 
- net and gross weight of freight and mail 
- aircraft registration markings
Note that we do not generally collect per-flight data in OMS for leased-out aircraft that do not fly under our ICAO designator. In case we do collect per-flight data (as happens regularly with our DC6 aircraft), the per-flight data sets also contain the ICAO designator of the lessee, which allows us to filter them out. 
Input into system: 
Flight data is recorded per flight in on-board systems (if an aircraft is equipped with these) and technical flight logs (in all cases). How and when this data is input into OMS depends on whether or not an aircraft has on-board ACARS:
- aircraft with ACARS: direct datalink into OMS. Data is usually transmitted electronically at block-on and after take-off block-off. (see also attached diagram fuel_method_B_ACARS.pdf). 
- aircraft not equipped with ACARS:  flight data is transferred manually from the (paper) technical flight log into OMS. This manual input is done at our main office in Frankfurt, after the pilot has sent flight documentation, including technical logs, there. (See also attached diagrams fuel_method_B_manual.pdf and fuel_method_A.pdf). 
Note that our existing Airbus A-320 will successively be equipped with ACARS during maintenance checks (D-check). This process started in 2007 and applies to two A320 per year, i.e. in 2009 four A320 have ACARS, in 2010 six A320 will have ACARS, etc. See also section 7(d) of this monitoring plan. When all A-320 are equipped with ARCARS only for DC 6 and DH8C data are entered by pilot in the technical flight log.
Other OMS interfaces include:
- electronic interface with airport systems [this is relevant for t-km data]
- electronic interface with planning data - for flight plans (aircraft types and aerodromes of departure / arrival) and booking information. This data will be replaced with actual data (either from ACARS or manually) if actual data is different from planning data. However, planning data is not completely overwritten such that deviations can be traced. 
- "master" data: airports, aircraft.
The master list of airports (see also monitoring plan for tonne-kilometer 5 c) includes more airports than we fly to regularly, to cover also redirected landings (e.g. if unforeseen weather conditions prevent landing at our planned arrival airport). This master list is updated at regular intervals by the Operations Management Department, and immediately if a new destination is opened. 
Extraction of data from OMS:
After the reporting period, data is retrieved from the OMS. We filter flights by airport pair to exclude non-EU flights (see also 6 f to exclude exempt flights like training or test flights). This is done by the operations management department.  
Key risks: 
If manual input into OMS: (i) technical flight logs sent to the main office could get lost, so that flights under our ICAO designator “ZYX” are not registered in OMS; (ii) manual input error when typing in data could lead to wrong identification of airport. 
If electronic link into OMS: failure of on-board system; failure of link between on-board system and OMS.
Control activities: We check on a monthly basis whether the flights we are invoiced by Eurocontrol are registered in OMS. Additionally we control the performance (number of flights, kilometres flown, maintenance) of aircraft in our fleet. Inconsistencies in the data are tracked down and corrected. To ensure that data input manually into OMS is correct, we perform regular sampling checks. 
Note: If the commission has approved the Eurocontrol tool we will primarly use this tool for control activities instead of the invoices. Before the use of this tool as control instrument we will check and document if there are discrepancies between data on the basis of invoices from Eurocontrol and the tool.</t>
  </si>
  <si>
    <t>Description:  Fuel consumption data is ultimately stored in OMS. It is measured, recorded and transmitted into OMS per flight. How this is done depends on the aircraft's on-board equipment and on-board systems, as described below. See sections 4(e) and (f) of this monitoring plan for a description of how data is retrieved from the OMS. For considerations on uncertainties and tiers, see section 7(d). 
Measurement of fuel data: 
(i)   Aircraft using on-board equipment for measuring fuel uplift and fuel left in tanks - method B: For each flight the fuel level (at block-on and block-off) and fuel uplift is measured with on-board measurement devices. Conversion from litres to kg happens automatically within the system, based on automatic temperature readings that are measured at the same time as fuel levels. 
The pilot compares fuel uplift measured by on-board devices with fuel slips received from the fuel supplier for safety reasons. If he detects differences between the two values above a threshold of 5 % the pilot checks the fuel slip for inconsistencies and he checks the on-board measurement system. If needed he takes further steps as described in the aircraft's safety manual as the aircraft will not be allowed to start if on-board devices do not function properly. In any case values as measured on-board will be used.
 (ii)   Aircraft using on-board equipment for measuring fuel uplift and fuel left in tanks - method A (DH8C)
As (i), with the exception that timing for measuring fuel left in tanks is different: the pilot notes measured fuel levels after fuel uplift is complete. 
(iii) Aircraft using on-board measurement only for fuel left in tanks but not for of fuel uplift - this currently only applies to one aircraft type (DC6, method A) 
In this case fuel uplift data is taken from the fuel slip, i.e. as measured by the fuel supplier. If the fuel slip does not state the uplift in units of mass (kg), the pilot converts the volume stated on the fuel slip to kg (see section 6 (f) of this monitoring plan). He then records the mass of the uplift in the technical flight log. To measure fuel left in tank (levels after fuel uplift is complete), the pilot takes a reading of on-board measurement devices (in liter),converts the volume to mass (see section 6 f) and records these values on the technical flight log. 
Recording and transmitting of data to OMS: 
- Aircraft equipped with ACARS: Fuel level and fuel uplift data is automatically recorded in the aircraft system and is transmitted via an ACARS datalink to OMS. Data is transmitted before and after a flight (see fuel_method_B_ACARS.pdf).
- Aircraft not equipped with ACARS: Fuel level and fuel uplift are measured and data is recorded in the aircraft technical log by pilot. Technical logs are sent to our headquarter in Frankfurt after the flight and fuel consumption data is entered manually into OMS by the operations department (see fuel_method_B_manual.pdf). 
- Both leased-in and own aircraft are treated in exactly the same manner. This is because we always require leased-in aircraft to follow our own procedures, and to link data flows into our systems.</t>
  </si>
  <si>
    <t>Storage of data in OMS:
- OMS stores the following per flight number: fuel levels (according to the formula for method A or B) as well as uplifts per flight.
- To calculate total fuel use in a reporting period, we will extract the fuel level registered as "initial" in OMS for a particular flight and replace it with the fuel level registered as "after" from the previous flight. This way we are in line with method B, and fuel use from the APU is always included. For the aircraft using method A, we will proceed analogously when extracting data from the OMS.
- exceptional cases: if an aircraft performs an activity other than a flight (e.g. major maintenance involving the emptying of the tanks after a monitored flight), we will substitute the figures in the calculation formula according to section 2.2.1 Annex XIV MRG.
Key risks: The same risks apply as in section 4 (e) for the transmission of data from technical logs. 
Control activities: Within OMS, the fuel consumption data per flight is calculated and checked for consistency with historical fuel consumption for the specific aircraft and aerodrome pair. If the calculated fuel consumption of a flight exceeds the typical range (i.e. 95th percentile) it is flagged in the system. Where this is the case, we investigate the cause according to a standardised quality assurance procedure (mainly checking if typing errors made by pilot or made by Operations Management Department had happened).
If wrong data was stored in OMS changes are fully traceable. If we are unable to find a cause and fuel consumption might be underestimated, we will fill the data gaps with the tool provided by Eurocontrol as described in section 10 of this monitoring plan and highlight them as data gaps in the emissions report.</t>
  </si>
  <si>
    <t>fuel_method_A_on-board.pdf</t>
  </si>
  <si>
    <t>fuel_method_A_supplier_uplift.pdf</t>
  </si>
  <si>
    <t>chart illustrating data flow according method A with data from fuel supplier</t>
  </si>
</sst>
</file>

<file path=xl/styles.xml><?xml version="1.0" encoding="utf-8"?>
<styleSheet xmlns="http://schemas.openxmlformats.org/spreadsheetml/2006/main">
  <numFmts count="4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EA-ETCO2-&quot;0000"/>
    <numFmt numFmtId="187" formatCode="0.0%"/>
    <numFmt numFmtId="188" formatCode="0000"/>
    <numFmt numFmtId="189" formatCode="&quot;Yes&quot;;&quot;Yes&quot;;&quot;No&quot;"/>
    <numFmt numFmtId="190" formatCode="&quot;True&quot;;&quot;True&quot;;&quot;False&quot;"/>
    <numFmt numFmtId="191" formatCode="&quot;On&quot;;&quot;On&quot;;&quot;Off&quot;"/>
    <numFmt numFmtId="192" formatCode="[$€-2]\ #,##0.00_);[Red]\([$€-2]\ #,##0.00\)"/>
    <numFmt numFmtId="193" formatCode="mmm\-yyyy"/>
    <numFmt numFmtId="194" formatCode="[$-809]dd\ mmmm\ yyyy"/>
    <numFmt numFmtId="195" formatCode="ddmmyyyy"/>
    <numFmt numFmtId="196" formatCode="#,##0_ ;[Red]\-#,##0\ "/>
    <numFmt numFmtId="197" formatCode="&quot;Ja&quot;;&quot;Ja&quot;;&quot;Nein&quot;"/>
    <numFmt numFmtId="198" formatCode="&quot;Wahr&quot;;&quot;Wahr&quot;;&quot;Falsch&quot;"/>
    <numFmt numFmtId="199" formatCode="&quot;Ein&quot;;&quot;Ein&quot;;&quot;Aus&quot;"/>
  </numFmts>
  <fonts count="80">
    <font>
      <sz val="10"/>
      <name val="Arial"/>
      <family val="0"/>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sz val="8"/>
      <name val="Tahoma"/>
      <family val="2"/>
    </font>
    <font>
      <u val="single"/>
      <sz val="10"/>
      <color indexed="36"/>
      <name val="Arial"/>
      <family val="2"/>
    </font>
    <font>
      <b/>
      <sz val="14"/>
      <name val="Arial"/>
      <family val="2"/>
    </font>
    <font>
      <i/>
      <sz val="8"/>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u val="single"/>
      <sz val="8"/>
      <color indexed="18"/>
      <name val="Arial"/>
      <family val="2"/>
    </font>
    <font>
      <b/>
      <i/>
      <sz val="8"/>
      <color indexed="62"/>
      <name val="Arial"/>
      <family val="2"/>
    </font>
    <font>
      <b/>
      <i/>
      <sz val="8"/>
      <name val="Arial"/>
      <family val="2"/>
    </font>
    <font>
      <i/>
      <sz val="8"/>
      <color indexed="9"/>
      <name val="Arial"/>
      <family val="2"/>
    </font>
    <font>
      <i/>
      <sz val="8"/>
      <color indexed="10"/>
      <name val="Arial"/>
      <family val="2"/>
    </font>
    <font>
      <b/>
      <sz val="8"/>
      <name val="Tahoma"/>
      <family val="2"/>
    </font>
    <font>
      <b/>
      <sz val="10"/>
      <color indexed="12"/>
      <name val="Arial"/>
      <family val="2"/>
    </font>
    <font>
      <b/>
      <sz val="12"/>
      <name val="Arial"/>
      <family val="2"/>
    </font>
    <font>
      <sz val="12"/>
      <name val="Arial"/>
      <family val="2"/>
    </font>
    <font>
      <i/>
      <u val="single"/>
      <sz val="8"/>
      <color indexed="62"/>
      <name val="Arial"/>
      <family val="2"/>
    </font>
    <font>
      <i/>
      <sz val="11"/>
      <name val="Times New Roman"/>
      <family val="1"/>
    </font>
    <font>
      <b/>
      <sz val="12"/>
      <color indexed="10"/>
      <name val="Arial"/>
      <family val="2"/>
    </font>
    <font>
      <sz val="12"/>
      <color indexed="10"/>
      <name val="Arial"/>
      <family val="2"/>
    </font>
    <font>
      <u val="single"/>
      <sz val="10"/>
      <name val="Arial"/>
      <family val="2"/>
    </font>
    <font>
      <sz val="8"/>
      <color indexed="18"/>
      <name val="Arial"/>
      <family val="2"/>
    </font>
    <font>
      <i/>
      <vertAlign val="subscript"/>
      <sz val="8"/>
      <color indexed="18"/>
      <name val="Arial"/>
      <family val="2"/>
    </font>
    <font>
      <b/>
      <vertAlign val="subscript"/>
      <sz val="10"/>
      <name val="Arial"/>
      <family val="2"/>
    </font>
    <font>
      <b/>
      <vertAlign val="subscript"/>
      <sz val="8"/>
      <name val="Arial"/>
      <family val="2"/>
    </font>
    <font>
      <b/>
      <vertAlign val="subscript"/>
      <sz val="14"/>
      <name val="Arial"/>
      <family val="2"/>
    </font>
    <font>
      <b/>
      <u val="single"/>
      <sz val="10"/>
      <color indexed="12"/>
      <name val="Arial"/>
      <family val="2"/>
    </font>
    <font>
      <u val="single"/>
      <sz val="10"/>
      <color indexed="62"/>
      <name val="Arial"/>
      <family val="2"/>
    </font>
    <font>
      <sz val="10"/>
      <color indexed="62"/>
      <name val="Arial"/>
      <family val="2"/>
    </font>
    <font>
      <b/>
      <i/>
      <u val="single"/>
      <sz val="8"/>
      <color indexed="18"/>
      <name val="Arial"/>
      <family val="2"/>
    </font>
    <font>
      <b/>
      <sz val="8"/>
      <color indexed="10"/>
      <name val="Arial"/>
      <family val="2"/>
    </font>
    <font>
      <b/>
      <strike/>
      <sz val="10"/>
      <name val="Arial"/>
      <family val="2"/>
    </font>
    <font>
      <b/>
      <strike/>
      <sz val="8"/>
      <name val="Arial"/>
      <family val="2"/>
    </font>
    <font>
      <sz val="10"/>
      <name val="Verdana"/>
      <family val="2"/>
    </font>
    <font>
      <strike/>
      <sz val="10"/>
      <name val="Arial"/>
      <family val="0"/>
    </font>
    <font>
      <strike/>
      <sz val="8"/>
      <name val="Arial"/>
      <family val="0"/>
    </font>
    <font>
      <i/>
      <strike/>
      <sz val="8"/>
      <color indexed="18"/>
      <name val="Arial"/>
      <family val="0"/>
    </font>
    <font>
      <b/>
      <strike/>
      <sz val="12"/>
      <color indexed="9"/>
      <name val="Arial"/>
      <family val="0"/>
    </font>
    <font>
      <b/>
      <strike/>
      <vertAlign val="subscript"/>
      <sz val="8"/>
      <name val="Arial"/>
      <family val="0"/>
    </font>
    <font>
      <sz val="10"/>
      <color indexed="18"/>
      <name val="Arial"/>
      <family val="2"/>
    </font>
    <font>
      <sz val="10"/>
      <color indexed="10"/>
      <name val="Arial"/>
      <family val="2"/>
    </font>
    <font>
      <u val="single"/>
      <strike/>
      <sz val="8"/>
      <name val="Arial"/>
      <family val="0"/>
    </font>
    <font>
      <b/>
      <u val="single"/>
      <strike/>
      <sz val="10"/>
      <name val="Arial"/>
      <family val="0"/>
    </font>
    <font>
      <u val="single"/>
      <strike/>
      <sz val="10"/>
      <name val="Arial"/>
      <family val="0"/>
    </font>
    <font>
      <i/>
      <strike/>
      <sz val="8"/>
      <name val="Arial"/>
      <family val="0"/>
    </font>
    <font>
      <i/>
      <sz val="8"/>
      <name val="Arial"/>
      <family val="2"/>
    </font>
    <font>
      <b/>
      <i/>
      <sz val="10"/>
      <color indexed="10"/>
      <name val="Arial"/>
      <family val="2"/>
    </font>
    <font>
      <sz val="8"/>
      <name val="Segoe UI"/>
      <family val="2"/>
    </font>
    <font>
      <sz val="8"/>
      <color indexed="8"/>
      <name val="Arial"/>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lightUp">
        <bgColor indexed="9"/>
      </patternFill>
    </fill>
    <fill>
      <patternFill patternType="mediumGray">
        <bgColor indexed="26"/>
      </patternFill>
    </fill>
    <fill>
      <patternFill patternType="darkGray">
        <bgColor indexed="26"/>
      </patternFill>
    </fill>
    <fill>
      <patternFill patternType="mediumGray"/>
    </fill>
    <fill>
      <patternFill patternType="solid">
        <fgColor indexed="13"/>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medium"/>
      <bottom style="medium"/>
    </border>
    <border>
      <left style="hair"/>
      <right style="medium"/>
      <top style="medium"/>
      <bottom style="medium"/>
    </border>
    <border>
      <left style="medium"/>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style="thin"/>
      <right style="thin"/>
      <top style="thin"/>
      <bottom style="medium"/>
    </border>
    <border>
      <left style="thin"/>
      <right style="thin"/>
      <top style="medium"/>
      <bottom style="thin"/>
    </border>
    <border>
      <left>
        <color indexed="63"/>
      </left>
      <right>
        <color indexed="63"/>
      </right>
      <top style="thin"/>
      <bottom>
        <color indexed="63"/>
      </bottom>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thin"/>
      <bottom style="mediu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6"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645">
    <xf numFmtId="0" fontId="0" fillId="0" borderId="0" xfId="0" applyAlignment="1">
      <alignment/>
    </xf>
    <xf numFmtId="0" fontId="3" fillId="0" borderId="0" xfId="0" applyFont="1" applyAlignment="1" applyProtection="1">
      <alignment vertical="top" wrapText="1"/>
      <protection hidden="1"/>
    </xf>
    <xf numFmtId="0" fontId="3" fillId="0" borderId="0" xfId="0" applyFont="1" applyFill="1" applyAlignment="1" applyProtection="1">
      <alignment vertical="top" wrapText="1"/>
      <protection hidden="1"/>
    </xf>
    <xf numFmtId="0" fontId="34" fillId="0" borderId="0" xfId="0" applyFont="1" applyAlignment="1" applyProtection="1">
      <alignment vertical="top" wrapText="1"/>
      <protection hidden="1"/>
    </xf>
    <xf numFmtId="0" fontId="9" fillId="24" borderId="0" xfId="0" applyFont="1" applyFill="1" applyAlignment="1" applyProtection="1">
      <alignment vertical="top" wrapText="1"/>
      <protection hidden="1"/>
    </xf>
    <xf numFmtId="0" fontId="9" fillId="24" borderId="0" xfId="0" applyFont="1" applyFill="1" applyAlignment="1" applyProtection="1">
      <alignment vertical="top"/>
      <protection hidden="1"/>
    </xf>
    <xf numFmtId="0" fontId="0" fillId="0" borderId="0" xfId="0" applyFill="1" applyAlignment="1">
      <alignment/>
    </xf>
    <xf numFmtId="0" fontId="0" fillId="0" borderId="0" xfId="0" applyAlignment="1" applyProtection="1">
      <alignment vertical="top"/>
      <protection hidden="1"/>
    </xf>
    <xf numFmtId="0" fontId="1" fillId="25" borderId="0" xfId="0" applyFont="1" applyFill="1" applyBorder="1" applyAlignment="1" applyProtection="1">
      <alignment horizontal="left" vertical="top"/>
      <protection hidden="1"/>
    </xf>
    <xf numFmtId="0" fontId="1" fillId="0" borderId="0" xfId="0" applyFont="1" applyFill="1" applyBorder="1" applyAlignment="1" applyProtection="1">
      <alignment horizontal="left" vertical="top"/>
      <protection hidden="1"/>
    </xf>
    <xf numFmtId="0" fontId="0" fillId="0" borderId="0" xfId="0" applyFill="1" applyBorder="1" applyAlignment="1" applyProtection="1">
      <alignment vertical="top"/>
      <protection hidden="1"/>
    </xf>
    <xf numFmtId="0" fontId="0" fillId="0" borderId="0" xfId="0" applyFill="1" applyBorder="1" applyAlignment="1" applyProtection="1">
      <alignment horizontal="center" vertical="top"/>
      <protection hidden="1"/>
    </xf>
    <xf numFmtId="0" fontId="0" fillId="0" borderId="0" xfId="0" applyAlignment="1" applyProtection="1">
      <alignment vertical="top" wrapText="1"/>
      <protection hidden="1"/>
    </xf>
    <xf numFmtId="0" fontId="2" fillId="24" borderId="0" xfId="0" applyFont="1" applyFill="1" applyAlignment="1" applyProtection="1">
      <alignment vertical="top"/>
      <protection hidden="1"/>
    </xf>
    <xf numFmtId="0" fontId="0" fillId="0" borderId="0" xfId="0" applyAlignment="1" applyProtection="1">
      <alignment/>
      <protection hidden="1"/>
    </xf>
    <xf numFmtId="0" fontId="2" fillId="0" borderId="0" xfId="0" applyFont="1" applyAlignment="1" applyProtection="1">
      <alignment vertical="top"/>
      <protection hidden="1"/>
    </xf>
    <xf numFmtId="0" fontId="4" fillId="0" borderId="0" xfId="0" applyFont="1" applyBorder="1" applyAlignment="1" applyProtection="1">
      <alignment vertical="top" wrapText="1"/>
      <protection hidden="1"/>
    </xf>
    <xf numFmtId="0" fontId="2" fillId="0" borderId="0" xfId="0" applyFont="1" applyAlignment="1" applyProtection="1">
      <alignment horizontal="left" vertical="top" wrapText="1"/>
      <protection hidden="1"/>
    </xf>
    <xf numFmtId="0" fontId="0" fillId="0" borderId="0" xfId="0" applyFont="1" applyAlignment="1" applyProtection="1">
      <alignment/>
      <protection hidden="1"/>
    </xf>
    <xf numFmtId="0" fontId="0" fillId="0" borderId="0" xfId="0" applyFont="1" applyFill="1" applyBorder="1" applyAlignment="1" applyProtection="1">
      <alignment horizontal="center" vertical="top"/>
      <protection hidden="1"/>
    </xf>
    <xf numFmtId="0" fontId="3" fillId="24" borderId="0" xfId="0" applyFont="1" applyFill="1" applyBorder="1" applyAlignment="1" applyProtection="1">
      <alignment horizontal="left" vertical="top" wrapText="1"/>
      <protection hidden="1"/>
    </xf>
    <xf numFmtId="0" fontId="3" fillId="24" borderId="0" xfId="0" applyFont="1" applyFill="1" applyAlignment="1" applyProtection="1">
      <alignment vertical="top" wrapText="1"/>
      <protection hidden="1"/>
    </xf>
    <xf numFmtId="0" fontId="2" fillId="0" borderId="0" xfId="0" applyFont="1" applyAlignment="1" applyProtection="1">
      <alignment/>
      <protection hidden="1"/>
    </xf>
    <xf numFmtId="0" fontId="0" fillId="4" borderId="10" xfId="0" applyFill="1" applyBorder="1" applyAlignment="1" applyProtection="1">
      <alignment/>
      <protection hidden="1"/>
    </xf>
    <xf numFmtId="0" fontId="0" fillId="4" borderId="11" xfId="0" applyFill="1" applyBorder="1" applyAlignment="1" applyProtection="1">
      <alignment/>
      <protection hidden="1"/>
    </xf>
    <xf numFmtId="0" fontId="0" fillId="4" borderId="12" xfId="0" applyFill="1" applyBorder="1" applyAlignment="1" applyProtection="1">
      <alignment/>
      <protection hidden="1"/>
    </xf>
    <xf numFmtId="0" fontId="0" fillId="22" borderId="0" xfId="0" applyFill="1" applyBorder="1" applyAlignment="1" applyProtection="1">
      <alignment/>
      <protection hidden="1"/>
    </xf>
    <xf numFmtId="0" fontId="2" fillId="0" borderId="0" xfId="0" applyFont="1" applyBorder="1" applyAlignment="1" applyProtection="1">
      <alignment/>
      <protection hidden="1"/>
    </xf>
    <xf numFmtId="0" fontId="0" fillId="0" borderId="0" xfId="0" applyFill="1" applyBorder="1" applyAlignment="1" applyProtection="1">
      <alignment/>
      <protection hidden="1"/>
    </xf>
    <xf numFmtId="0" fontId="2" fillId="0" borderId="0" xfId="0" applyFont="1" applyAlignment="1">
      <alignment/>
    </xf>
    <xf numFmtId="0" fontId="0" fillId="8" borderId="0" xfId="0" applyFill="1" applyAlignment="1">
      <alignment/>
    </xf>
    <xf numFmtId="0" fontId="0" fillId="20" borderId="0" xfId="0" applyFont="1" applyFill="1" applyBorder="1" applyAlignment="1">
      <alignment horizontal="left" vertical="top" wrapText="1"/>
    </xf>
    <xf numFmtId="0" fontId="2" fillId="0" borderId="0" xfId="0" applyFont="1" applyFill="1" applyAlignment="1">
      <alignment/>
    </xf>
    <xf numFmtId="0" fontId="0" fillId="4" borderId="13" xfId="0" applyFill="1" applyBorder="1" applyAlignment="1" applyProtection="1">
      <alignment/>
      <protection hidden="1"/>
    </xf>
    <xf numFmtId="0" fontId="0" fillId="4" borderId="14" xfId="0" applyFill="1" applyBorder="1" applyAlignment="1" applyProtection="1">
      <alignment/>
      <protection hidden="1"/>
    </xf>
    <xf numFmtId="0" fontId="0" fillId="4" borderId="15" xfId="0" applyFill="1" applyBorder="1" applyAlignment="1" applyProtection="1">
      <alignment/>
      <protection hidden="1"/>
    </xf>
    <xf numFmtId="0" fontId="0" fillId="4" borderId="16" xfId="0" applyFill="1" applyBorder="1" applyAlignment="1" applyProtection="1">
      <alignment/>
      <protection hidden="1"/>
    </xf>
    <xf numFmtId="0" fontId="0" fillId="4" borderId="17" xfId="0" applyFill="1" applyBorder="1" applyAlignment="1" applyProtection="1">
      <alignment/>
      <protection hidden="1"/>
    </xf>
    <xf numFmtId="0" fontId="0" fillId="4" borderId="18" xfId="0" applyFill="1" applyBorder="1" applyAlignment="1" applyProtection="1">
      <alignment/>
      <protection hidden="1"/>
    </xf>
    <xf numFmtId="14" fontId="0" fillId="18" borderId="19" xfId="0" applyNumberFormat="1" applyFill="1" applyBorder="1" applyAlignment="1" applyProtection="1">
      <alignment horizontal="center"/>
      <protection hidden="1"/>
    </xf>
    <xf numFmtId="0" fontId="0" fillId="18" borderId="20" xfId="0" applyFill="1" applyBorder="1" applyAlignment="1" applyProtection="1">
      <alignment horizontal="center"/>
      <protection hidden="1"/>
    </xf>
    <xf numFmtId="0" fontId="0" fillId="18" borderId="21" xfId="0" applyFill="1" applyBorder="1" applyAlignment="1" applyProtection="1">
      <alignment horizontal="center"/>
      <protection hidden="1"/>
    </xf>
    <xf numFmtId="14" fontId="0" fillId="18" borderId="20" xfId="0" applyNumberFormat="1" applyFill="1" applyBorder="1" applyAlignment="1" applyProtection="1">
      <alignment horizontal="center"/>
      <protection hidden="1"/>
    </xf>
    <xf numFmtId="0" fontId="0" fillId="0" borderId="22" xfId="0" applyBorder="1" applyAlignment="1" applyProtection="1">
      <alignment/>
      <protection hidden="1"/>
    </xf>
    <xf numFmtId="0" fontId="0" fillId="8" borderId="23" xfId="0" applyFill="1" applyBorder="1" applyAlignment="1" applyProtection="1">
      <alignment/>
      <protection hidden="1"/>
    </xf>
    <xf numFmtId="0" fontId="0" fillId="0" borderId="24" xfId="0" applyBorder="1" applyAlignment="1" applyProtection="1">
      <alignment/>
      <protection hidden="1"/>
    </xf>
    <xf numFmtId="0" fontId="0" fillId="20" borderId="25" xfId="0" applyFill="1" applyBorder="1" applyAlignment="1" applyProtection="1">
      <alignment/>
      <protection hidden="1"/>
    </xf>
    <xf numFmtId="0" fontId="0" fillId="22" borderId="0" xfId="0" applyFill="1" applyAlignment="1" applyProtection="1">
      <alignment/>
      <protection hidden="1"/>
    </xf>
    <xf numFmtId="0" fontId="0" fillId="0" borderId="26" xfId="0" applyBorder="1" applyAlignment="1" applyProtection="1">
      <alignment/>
      <protection hidden="1"/>
    </xf>
    <xf numFmtId="14" fontId="0" fillId="18" borderId="27" xfId="0" applyNumberFormat="1" applyFill="1" applyBorder="1" applyAlignment="1" applyProtection="1">
      <alignment horizontal="left"/>
      <protection hidden="1"/>
    </xf>
    <xf numFmtId="0" fontId="0" fillId="0" borderId="28" xfId="0" applyBorder="1" applyAlignment="1" applyProtection="1">
      <alignment/>
      <protection hidden="1"/>
    </xf>
    <xf numFmtId="0" fontId="0" fillId="22" borderId="29" xfId="0" applyFill="1" applyBorder="1" applyAlignment="1" applyProtection="1">
      <alignment/>
      <protection hidden="1"/>
    </xf>
    <xf numFmtId="0" fontId="31" fillId="0" borderId="0" xfId="0" applyFont="1" applyAlignment="1" applyProtection="1">
      <alignment/>
      <protection hidden="1"/>
    </xf>
    <xf numFmtId="0" fontId="32" fillId="0" borderId="0" xfId="0" applyFont="1" applyAlignment="1" applyProtection="1">
      <alignment/>
      <protection hidden="1"/>
    </xf>
    <xf numFmtId="0" fontId="28" fillId="0" borderId="0" xfId="0" applyFont="1" applyAlignment="1" applyProtection="1">
      <alignment horizontal="center"/>
      <protection hidden="1"/>
    </xf>
    <xf numFmtId="0" fontId="0" fillId="0" borderId="30" xfId="0" applyBorder="1" applyAlignment="1" applyProtection="1">
      <alignment/>
      <protection hidden="1"/>
    </xf>
    <xf numFmtId="0" fontId="0" fillId="0" borderId="31" xfId="0" applyBorder="1" applyAlignment="1" applyProtection="1">
      <alignment/>
      <protection hidden="1"/>
    </xf>
    <xf numFmtId="0" fontId="0" fillId="0" borderId="32" xfId="0" applyBorder="1" applyAlignment="1" applyProtection="1">
      <alignment/>
      <protection hidden="1"/>
    </xf>
    <xf numFmtId="0" fontId="0" fillId="0" borderId="33" xfId="0" applyBorder="1" applyAlignment="1" applyProtection="1">
      <alignment/>
      <protection hidden="1"/>
    </xf>
    <xf numFmtId="14" fontId="0" fillId="0" borderId="34" xfId="0" applyNumberFormat="1" applyBorder="1" applyAlignment="1" applyProtection="1">
      <alignment horizontal="left"/>
      <protection hidden="1"/>
    </xf>
    <xf numFmtId="0" fontId="0" fillId="0" borderId="35" xfId="0" applyBorder="1" applyAlignment="1" applyProtection="1">
      <alignment/>
      <protection hidden="1"/>
    </xf>
    <xf numFmtId="0" fontId="0" fillId="0" borderId="34" xfId="0" applyBorder="1" applyAlignment="1" applyProtection="1">
      <alignment/>
      <protection hidden="1"/>
    </xf>
    <xf numFmtId="0" fontId="0" fillId="0" borderId="36" xfId="0" applyBorder="1" applyAlignment="1" applyProtection="1">
      <alignment/>
      <protection hidden="1"/>
    </xf>
    <xf numFmtId="0" fontId="0" fillId="0" borderId="37" xfId="0" applyBorder="1" applyAlignment="1" applyProtection="1">
      <alignment/>
      <protection hidden="1"/>
    </xf>
    <xf numFmtId="0" fontId="0" fillId="0" borderId="38" xfId="0" applyBorder="1" applyAlignment="1" applyProtection="1">
      <alignment/>
      <protection hidden="1"/>
    </xf>
    <xf numFmtId="0" fontId="0" fillId="0" borderId="39" xfId="0" applyBorder="1" applyAlignment="1" applyProtection="1">
      <alignment/>
      <protection hidden="1"/>
    </xf>
    <xf numFmtId="0" fontId="0" fillId="0" borderId="40" xfId="0" applyBorder="1" applyAlignment="1" applyProtection="1">
      <alignment/>
      <protection hidden="1"/>
    </xf>
    <xf numFmtId="0" fontId="0" fillId="0" borderId="41" xfId="0" applyBorder="1" applyAlignment="1" applyProtection="1">
      <alignment/>
      <protection hidden="1"/>
    </xf>
    <xf numFmtId="0" fontId="0" fillId="0" borderId="0" xfId="0" applyAlignment="1" applyProtection="1">
      <alignment horizontal="center"/>
      <protection hidden="1"/>
    </xf>
    <xf numFmtId="0" fontId="41" fillId="24" borderId="42" xfId="0" applyFont="1" applyFill="1" applyBorder="1" applyAlignment="1" applyProtection="1">
      <alignment horizontal="left" vertical="top" wrapText="1"/>
      <protection hidden="1"/>
    </xf>
    <xf numFmtId="0" fontId="1" fillId="25" borderId="0" xfId="0" applyFont="1" applyFill="1" applyBorder="1" applyAlignment="1" applyProtection="1">
      <alignment/>
      <protection hidden="1"/>
    </xf>
    <xf numFmtId="0" fontId="10" fillId="24" borderId="0" xfId="0" applyFont="1" applyFill="1" applyAlignment="1" applyProtection="1">
      <alignment horizontal="left" vertical="top" wrapText="1"/>
      <protection hidden="1"/>
    </xf>
    <xf numFmtId="0" fontId="10" fillId="24" borderId="0" xfId="0" applyFont="1" applyFill="1" applyAlignment="1" applyProtection="1">
      <alignment horizontal="left" vertical="top"/>
      <protection hidden="1"/>
    </xf>
    <xf numFmtId="0" fontId="39" fillId="24" borderId="0" xfId="0" applyFont="1" applyFill="1" applyAlignment="1" applyProtection="1">
      <alignment horizontal="left" vertical="top"/>
      <protection hidden="1"/>
    </xf>
    <xf numFmtId="0" fontId="39" fillId="24" borderId="0" xfId="0" applyFont="1" applyFill="1" applyAlignment="1" applyProtection="1">
      <alignment horizontal="left" vertical="top" wrapText="1"/>
      <protection hidden="1"/>
    </xf>
    <xf numFmtId="0" fontId="5" fillId="0" borderId="34" xfId="0" applyFont="1" applyBorder="1" applyAlignment="1" applyProtection="1">
      <alignment horizontal="center" vertical="center" wrapText="1"/>
      <protection hidden="1"/>
    </xf>
    <xf numFmtId="0" fontId="2" fillId="24" borderId="0" xfId="0" applyFont="1" applyFill="1" applyAlignment="1" applyProtection="1">
      <alignment vertical="top" wrapText="1"/>
      <protection hidden="1"/>
    </xf>
    <xf numFmtId="0" fontId="0" fillId="0" borderId="0" xfId="0" applyAlignment="1" applyProtection="1">
      <alignment wrapText="1"/>
      <protection hidden="1"/>
    </xf>
    <xf numFmtId="0" fontId="0" fillId="0" borderId="0" xfId="0" applyBorder="1" applyAlignment="1" applyProtection="1">
      <alignment/>
      <protection hidden="1"/>
    </xf>
    <xf numFmtId="0" fontId="42" fillId="24" borderId="42" xfId="0" applyFont="1" applyFill="1" applyBorder="1" applyAlignment="1" applyProtection="1">
      <alignment horizontal="center" vertical="top" wrapText="1"/>
      <protection hidden="1"/>
    </xf>
    <xf numFmtId="0" fontId="4" fillId="0" borderId="0" xfId="0" applyFont="1" applyBorder="1" applyAlignment="1" applyProtection="1">
      <alignment/>
      <protection hidden="1"/>
    </xf>
    <xf numFmtId="0" fontId="0" fillId="0" borderId="0" xfId="0" applyBorder="1" applyAlignment="1" applyProtection="1">
      <alignment horizontal="center"/>
      <protection hidden="1"/>
    </xf>
    <xf numFmtId="0" fontId="4" fillId="0" borderId="42" xfId="0" applyFont="1" applyBorder="1" applyAlignment="1" applyProtection="1">
      <alignment horizontal="center" wrapText="1"/>
      <protection hidden="1"/>
    </xf>
    <xf numFmtId="0" fontId="1" fillId="25" borderId="0" xfId="0" applyFont="1" applyFill="1" applyBorder="1" applyAlignment="1" applyProtection="1">
      <alignment horizontal="left"/>
      <protection hidden="1"/>
    </xf>
    <xf numFmtId="0" fontId="2" fillId="24" borderId="0" xfId="0" applyFont="1" applyFill="1" applyAlignment="1" applyProtection="1">
      <alignment vertical="top"/>
      <protection hidden="1"/>
    </xf>
    <xf numFmtId="0" fontId="2" fillId="24" borderId="0" xfId="0" applyFont="1" applyFill="1" applyAlignment="1" applyProtection="1">
      <alignment horizontal="left" vertical="top"/>
      <protection hidden="1"/>
    </xf>
    <xf numFmtId="0" fontId="0" fillId="24" borderId="0" xfId="0" applyFont="1" applyFill="1" applyAlignment="1" applyProtection="1">
      <alignment vertical="top"/>
      <protection hidden="1"/>
    </xf>
    <xf numFmtId="0" fontId="2" fillId="0" borderId="0" xfId="0" applyFont="1" applyFill="1" applyAlignment="1" applyProtection="1">
      <alignment vertical="top"/>
      <protection hidden="1"/>
    </xf>
    <xf numFmtId="0" fontId="2" fillId="0" borderId="0" xfId="0" applyFont="1" applyFill="1" applyAlignment="1" applyProtection="1">
      <alignment vertical="top"/>
      <protection hidden="1"/>
    </xf>
    <xf numFmtId="0" fontId="2" fillId="24" borderId="0" xfId="0" applyFont="1" applyFill="1" applyBorder="1" applyAlignment="1" applyProtection="1">
      <alignment vertical="top"/>
      <protection hidden="1"/>
    </xf>
    <xf numFmtId="0" fontId="10" fillId="0" borderId="0" xfId="0" applyFont="1" applyFill="1" applyAlignment="1" applyProtection="1">
      <alignment horizontal="left" vertical="top" wrapText="1"/>
      <protection hidden="1"/>
    </xf>
    <xf numFmtId="0" fontId="0" fillId="0" borderId="0" xfId="0" applyFill="1" applyAlignment="1" applyProtection="1">
      <alignment/>
      <protection hidden="1"/>
    </xf>
    <xf numFmtId="0" fontId="0" fillId="0" borderId="0" xfId="0" applyNumberFormat="1" applyFont="1" applyFill="1" applyBorder="1" applyAlignment="1" applyProtection="1">
      <alignment horizontal="center" vertical="center"/>
      <protection hidden="1"/>
    </xf>
    <xf numFmtId="0" fontId="2" fillId="24" borderId="0" xfId="0" applyFont="1" applyFill="1" applyAlignment="1" applyProtection="1">
      <alignment horizontal="left" vertical="top" wrapText="1"/>
      <protection hidden="1"/>
    </xf>
    <xf numFmtId="0" fontId="0" fillId="24" borderId="0" xfId="0" applyFont="1" applyFill="1" applyBorder="1" applyAlignment="1" applyProtection="1">
      <alignment horizontal="left" vertical="top"/>
      <protection hidden="1"/>
    </xf>
    <xf numFmtId="0" fontId="5" fillId="0" borderId="0" xfId="0" applyFont="1" applyAlignment="1" applyProtection="1">
      <alignment vertical="top"/>
      <protection hidden="1"/>
    </xf>
    <xf numFmtId="0" fontId="5" fillId="0" borderId="0" xfId="0" applyFont="1" applyAlignment="1" applyProtection="1">
      <alignment vertical="top" wrapText="1"/>
      <protection hidden="1"/>
    </xf>
    <xf numFmtId="0" fontId="3" fillId="0" borderId="0" xfId="0" applyFont="1" applyAlignment="1" applyProtection="1">
      <alignment/>
      <protection hidden="1"/>
    </xf>
    <xf numFmtId="0" fontId="29" fillId="0" borderId="0" xfId="0" applyFont="1" applyAlignment="1" applyProtection="1">
      <alignment/>
      <protection hidden="1"/>
    </xf>
    <xf numFmtId="0" fontId="1" fillId="25" borderId="0" xfId="0" applyFont="1" applyFill="1" applyBorder="1" applyAlignment="1" applyProtection="1" quotePrefix="1">
      <alignment/>
      <protection hidden="1"/>
    </xf>
    <xf numFmtId="0" fontId="0" fillId="24" borderId="0" xfId="0" applyFont="1" applyFill="1" applyAlignment="1" applyProtection="1">
      <alignment vertical="top" wrapText="1"/>
      <protection hidden="1"/>
    </xf>
    <xf numFmtId="0" fontId="0" fillId="0" borderId="0" xfId="0" applyFont="1" applyFill="1" applyAlignment="1" applyProtection="1">
      <alignment vertical="top"/>
      <protection hidden="1"/>
    </xf>
    <xf numFmtId="0" fontId="0" fillId="0" borderId="0" xfId="0" applyNumberFormat="1" applyFont="1" applyFill="1" applyBorder="1" applyAlignment="1" applyProtection="1">
      <alignment horizontal="left" vertical="top"/>
      <protection hidden="1"/>
    </xf>
    <xf numFmtId="0" fontId="0" fillId="0" borderId="0" xfId="0" applyFill="1" applyAlignment="1" applyProtection="1">
      <alignment wrapText="1"/>
      <protection hidden="1"/>
    </xf>
    <xf numFmtId="0" fontId="34" fillId="24" borderId="0" xfId="0" applyFont="1" applyFill="1" applyAlignment="1" applyProtection="1">
      <alignment vertical="top" wrapText="1"/>
      <protection hidden="1"/>
    </xf>
    <xf numFmtId="0" fontId="33" fillId="24" borderId="0" xfId="0" applyFont="1" applyFill="1" applyAlignment="1" applyProtection="1">
      <alignment vertical="top"/>
      <protection hidden="1"/>
    </xf>
    <xf numFmtId="0" fontId="33" fillId="0" borderId="0" xfId="0" applyFont="1" applyFill="1" applyAlignment="1" applyProtection="1">
      <alignment vertical="top"/>
      <protection hidden="1"/>
    </xf>
    <xf numFmtId="0" fontId="2" fillId="0" borderId="0" xfId="0" applyFont="1" applyAlignment="1" applyProtection="1">
      <alignment horizontal="left" vertical="top"/>
      <protection hidden="1"/>
    </xf>
    <xf numFmtId="0" fontId="0" fillId="0" borderId="0" xfId="0" applyFont="1" applyAlignment="1" applyProtection="1">
      <alignment/>
      <protection hidden="1"/>
    </xf>
    <xf numFmtId="0" fontId="30" fillId="0" borderId="0" xfId="0" applyFont="1" applyAlignment="1" applyProtection="1">
      <alignment/>
      <protection hidden="1"/>
    </xf>
    <xf numFmtId="0" fontId="0" fillId="0" borderId="0" xfId="0" applyAlignment="1" applyProtection="1">
      <alignment/>
      <protection hidden="1"/>
    </xf>
    <xf numFmtId="0" fontId="30" fillId="0" borderId="0" xfId="0" applyFont="1" applyAlignment="1" applyProtection="1">
      <alignment/>
      <protection locked="0"/>
    </xf>
    <xf numFmtId="0" fontId="2" fillId="0" borderId="0" xfId="0" applyFont="1" applyAlignment="1" applyProtection="1">
      <alignment/>
      <protection locked="0"/>
    </xf>
    <xf numFmtId="0" fontId="0" fillId="0" borderId="0" xfId="0" applyFill="1" applyBorder="1" applyAlignment="1">
      <alignment horizontal="left" vertical="top" wrapText="1"/>
    </xf>
    <xf numFmtId="0" fontId="0" fillId="0" borderId="0" xfId="0" applyFill="1" applyBorder="1" applyAlignment="1">
      <alignment/>
    </xf>
    <xf numFmtId="0" fontId="0" fillId="20" borderId="0" xfId="0" applyFill="1" applyAlignment="1">
      <alignment vertical="top"/>
    </xf>
    <xf numFmtId="0" fontId="0" fillId="26" borderId="43" xfId="0" applyFill="1" applyBorder="1" applyAlignment="1">
      <alignment vertical="top"/>
    </xf>
    <xf numFmtId="0" fontId="0" fillId="26" borderId="34" xfId="0" applyFill="1" applyBorder="1" applyAlignment="1">
      <alignment vertical="top"/>
    </xf>
    <xf numFmtId="0" fontId="0" fillId="23" borderId="43" xfId="0" applyFill="1" applyBorder="1" applyAlignment="1">
      <alignment vertical="top"/>
    </xf>
    <xf numFmtId="0" fontId="0" fillId="23" borderId="34" xfId="0" applyFill="1" applyBorder="1" applyAlignment="1">
      <alignment vertical="top"/>
    </xf>
    <xf numFmtId="0" fontId="10" fillId="0" borderId="0" xfId="0" applyFont="1" applyFill="1" applyAlignment="1">
      <alignment vertical="top"/>
    </xf>
    <xf numFmtId="0" fontId="2" fillId="0" borderId="0" xfId="0" applyFont="1" applyFill="1" applyAlignment="1">
      <alignment vertical="top"/>
    </xf>
    <xf numFmtId="0" fontId="0" fillId="0" borderId="0" xfId="0" applyFill="1" applyBorder="1" applyAlignment="1">
      <alignment vertical="top"/>
    </xf>
    <xf numFmtId="0" fontId="50" fillId="0" borderId="0" xfId="0" applyFont="1" applyFill="1" applyAlignment="1">
      <alignment/>
    </xf>
    <xf numFmtId="0" fontId="0" fillId="0" borderId="0" xfId="0" applyFill="1" applyAlignment="1">
      <alignment horizontal="center" vertical="top" wrapText="1"/>
    </xf>
    <xf numFmtId="0" fontId="0" fillId="0" borderId="0" xfId="0" applyFill="1" applyAlignment="1">
      <alignment horizontal="left" vertical="top" wrapText="1"/>
    </xf>
    <xf numFmtId="0" fontId="0" fillId="0" borderId="0" xfId="0" applyFill="1" applyAlignment="1">
      <alignment vertical="top"/>
    </xf>
    <xf numFmtId="0" fontId="2" fillId="0" borderId="0" xfId="0" applyFont="1" applyFill="1" applyAlignment="1">
      <alignment horizontal="center" vertical="top"/>
    </xf>
    <xf numFmtId="0" fontId="4" fillId="24" borderId="0" xfId="0" applyFont="1" applyFill="1" applyAlignment="1" applyProtection="1">
      <alignment horizontal="left" vertical="top" wrapText="1"/>
      <protection hidden="1"/>
    </xf>
    <xf numFmtId="0" fontId="0" fillId="0" borderId="0" xfId="0" applyFill="1" applyBorder="1" applyAlignment="1" applyProtection="1">
      <alignment horizontal="center" vertical="top" wrapText="1" shrinkToFit="1"/>
      <protection hidden="1"/>
    </xf>
    <xf numFmtId="0" fontId="0" fillId="0" borderId="0" xfId="0" applyFill="1" applyBorder="1" applyAlignment="1" applyProtection="1">
      <alignment horizontal="left" vertical="top" shrinkToFit="1"/>
      <protection hidden="1"/>
    </xf>
    <xf numFmtId="0" fontId="2" fillId="24" borderId="0" xfId="0" applyFont="1" applyFill="1" applyAlignment="1" applyProtection="1">
      <alignment vertical="top" wrapText="1"/>
      <protection hidden="1"/>
    </xf>
    <xf numFmtId="0" fontId="0" fillId="25" borderId="0" xfId="0" applyFont="1" applyFill="1" applyBorder="1" applyAlignment="1" applyProtection="1">
      <alignment vertical="top"/>
      <protection hidden="1"/>
    </xf>
    <xf numFmtId="0" fontId="4" fillId="0" borderId="0" xfId="0" applyFont="1" applyFill="1" applyBorder="1" applyAlignment="1" applyProtection="1">
      <alignment horizontal="left" vertical="top" wrapText="1"/>
      <protection hidden="1"/>
    </xf>
    <xf numFmtId="0" fontId="0" fillId="0" borderId="0" xfId="0" applyFill="1" applyAlignment="1" applyProtection="1">
      <alignment horizontal="left" vertical="top"/>
      <protection hidden="1"/>
    </xf>
    <xf numFmtId="0" fontId="0" fillId="0" borderId="0" xfId="0" applyFont="1" applyBorder="1" applyAlignment="1" applyProtection="1">
      <alignment horizontal="left" vertical="top" wrapText="1"/>
      <protection hidden="1"/>
    </xf>
    <xf numFmtId="0" fontId="2" fillId="0" borderId="0" xfId="0" applyFont="1" applyAlignment="1" applyProtection="1">
      <alignment horizontal="left" vertical="top"/>
      <protection hidden="1"/>
    </xf>
    <xf numFmtId="0" fontId="0" fillId="24" borderId="0" xfId="0" applyFont="1" applyFill="1" applyBorder="1" applyAlignment="1" applyProtection="1">
      <alignment vertical="top"/>
      <protection hidden="1"/>
    </xf>
    <xf numFmtId="0" fontId="2" fillId="0" borderId="0" xfId="0" applyFont="1" applyAlignment="1" applyProtection="1">
      <alignment horizontal="left" vertical="top" wrapText="1"/>
      <protection hidden="1"/>
    </xf>
    <xf numFmtId="0" fontId="0" fillId="0" borderId="0" xfId="0" applyAlignment="1" applyProtection="1">
      <alignment horizontal="left"/>
      <protection hidden="1"/>
    </xf>
    <xf numFmtId="0" fontId="0" fillId="24" borderId="0" xfId="0" applyFont="1" applyFill="1" applyAlignment="1" applyProtection="1">
      <alignment horizontal="left" vertical="top"/>
      <protection hidden="1"/>
    </xf>
    <xf numFmtId="0" fontId="0" fillId="0" borderId="0" xfId="0" applyAlignment="1" applyProtection="1">
      <alignment horizontal="left" vertical="top"/>
      <protection hidden="1"/>
    </xf>
    <xf numFmtId="0" fontId="1" fillId="25" borderId="0" xfId="0" applyFont="1" applyFill="1" applyBorder="1" applyAlignment="1" applyProtection="1">
      <alignment vertical="top"/>
      <protection hidden="1"/>
    </xf>
    <xf numFmtId="0" fontId="1" fillId="25" borderId="0" xfId="0" applyFont="1" applyFill="1" applyBorder="1" applyAlignment="1" applyProtection="1" quotePrefix="1">
      <alignment horizontal="left" vertical="top"/>
      <protection hidden="1"/>
    </xf>
    <xf numFmtId="0" fontId="9" fillId="0" borderId="0" xfId="0" applyFont="1" applyAlignment="1" applyProtection="1">
      <alignment/>
      <protection hidden="1"/>
    </xf>
    <xf numFmtId="0" fontId="0" fillId="0" borderId="0" xfId="0" applyFont="1" applyFill="1" applyAlignment="1" applyProtection="1">
      <alignment/>
      <protection hidden="1"/>
    </xf>
    <xf numFmtId="0" fontId="2" fillId="0" borderId="0" xfId="0" applyFont="1" applyFill="1" applyAlignment="1" applyProtection="1">
      <alignment horizontal="left" vertical="top" wrapText="1"/>
      <protection hidden="1"/>
    </xf>
    <xf numFmtId="0" fontId="3" fillId="0" borderId="0" xfId="0" applyFont="1" applyFill="1" applyBorder="1" applyAlignment="1" applyProtection="1">
      <alignment horizontal="left" vertical="top" wrapText="1"/>
      <protection hidden="1"/>
    </xf>
    <xf numFmtId="0" fontId="0" fillId="0" borderId="41" xfId="0" applyBorder="1" applyAlignment="1" applyProtection="1">
      <alignment/>
      <protection locked="0"/>
    </xf>
    <xf numFmtId="0" fontId="0" fillId="0" borderId="0" xfId="0" applyAlignment="1" applyProtection="1">
      <alignment/>
      <protection locked="0"/>
    </xf>
    <xf numFmtId="0" fontId="3" fillId="24" borderId="0" xfId="0" applyFont="1" applyFill="1" applyBorder="1" applyAlignment="1" applyProtection="1">
      <alignment vertical="top" wrapText="1"/>
      <protection hidden="1"/>
    </xf>
    <xf numFmtId="0" fontId="2" fillId="0" borderId="0" xfId="0" applyFont="1" applyFill="1" applyBorder="1" applyAlignment="1" applyProtection="1">
      <alignment horizontal="center" vertical="top"/>
      <protection hidden="1"/>
    </xf>
    <xf numFmtId="0" fontId="2" fillId="0" borderId="0" xfId="0" applyFont="1" applyFill="1" applyBorder="1" applyAlignment="1" applyProtection="1">
      <alignment horizontal="center" vertical="top" wrapText="1"/>
      <protection hidden="1"/>
    </xf>
    <xf numFmtId="0" fontId="4"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0" fillId="0" borderId="0" xfId="0" applyFill="1" applyAlignment="1" applyProtection="1">
      <alignment vertical="top"/>
      <protection hidden="1"/>
    </xf>
    <xf numFmtId="0" fontId="46" fillId="0" borderId="0" xfId="0" applyFont="1" applyFill="1" applyBorder="1" applyAlignment="1" applyProtection="1">
      <alignment horizontal="left" vertical="top"/>
      <protection hidden="1"/>
    </xf>
    <xf numFmtId="0" fontId="2" fillId="0" borderId="0" xfId="0" applyFont="1" applyFill="1" applyBorder="1" applyAlignment="1" applyProtection="1">
      <alignment horizontal="left" vertical="top"/>
      <protection hidden="1"/>
    </xf>
    <xf numFmtId="0" fontId="0" fillId="0" borderId="0" xfId="0" applyFont="1" applyFill="1" applyAlignment="1" applyProtection="1">
      <alignment vertical="top"/>
      <protection hidden="1"/>
    </xf>
    <xf numFmtId="0" fontId="45" fillId="0" borderId="0" xfId="0" applyFont="1" applyFill="1" applyBorder="1" applyAlignment="1" applyProtection="1">
      <alignment horizontal="left" vertical="top"/>
      <protection hidden="1"/>
    </xf>
    <xf numFmtId="0" fontId="4" fillId="0" borderId="42" xfId="0" applyFont="1" applyBorder="1" applyAlignment="1" applyProtection="1">
      <alignment horizontal="center" vertical="top" wrapText="1"/>
      <protection hidden="1"/>
    </xf>
    <xf numFmtId="0" fontId="5" fillId="0" borderId="42" xfId="0" applyFont="1" applyBorder="1" applyAlignment="1" applyProtection="1">
      <alignment horizontal="center" vertical="top" wrapText="1"/>
      <protection hidden="1"/>
    </xf>
    <xf numFmtId="0" fontId="4" fillId="23" borderId="42" xfId="0" applyNumberFormat="1" applyFont="1" applyFill="1" applyBorder="1" applyAlignment="1" applyProtection="1">
      <alignment horizontal="center" vertical="center"/>
      <protection locked="0"/>
    </xf>
    <xf numFmtId="0" fontId="5" fillId="0" borderId="42" xfId="0" applyFont="1" applyBorder="1" applyAlignment="1" applyProtection="1">
      <alignment horizontal="center" vertical="center" textRotation="90" wrapText="1"/>
      <protection hidden="1"/>
    </xf>
    <xf numFmtId="0" fontId="5" fillId="24" borderId="42" xfId="0" applyFont="1" applyFill="1" applyBorder="1" applyAlignment="1" applyProtection="1">
      <alignment horizontal="center" vertical="top" wrapText="1"/>
      <protection hidden="1"/>
    </xf>
    <xf numFmtId="0" fontId="3" fillId="0" borderId="0" xfId="0" applyFont="1" applyFill="1" applyBorder="1" applyAlignment="1" applyProtection="1">
      <alignment horizontal="left" vertical="top" wrapText="1"/>
      <protection hidden="1"/>
    </xf>
    <xf numFmtId="0" fontId="0" fillId="0" borderId="42" xfId="0" applyFont="1" applyFill="1" applyBorder="1" applyAlignment="1" applyProtection="1">
      <alignment horizontal="center"/>
      <protection locked="0"/>
    </xf>
    <xf numFmtId="0" fontId="0" fillId="23" borderId="0" xfId="0" applyFill="1" applyBorder="1" applyAlignment="1" applyProtection="1">
      <alignment horizontal="center"/>
      <protection locked="0"/>
    </xf>
    <xf numFmtId="0" fontId="0" fillId="23" borderId="42" xfId="0" applyFill="1" applyBorder="1" applyAlignment="1" applyProtection="1">
      <alignment horizontal="center"/>
      <protection locked="0"/>
    </xf>
    <xf numFmtId="0" fontId="0" fillId="0" borderId="0" xfId="0" applyFill="1" applyAlignment="1" applyProtection="1">
      <alignment/>
      <protection hidden="1"/>
    </xf>
    <xf numFmtId="0" fontId="5" fillId="0" borderId="0" xfId="0" applyFont="1" applyFill="1" applyBorder="1" applyAlignment="1" applyProtection="1">
      <alignment horizontal="left" vertical="center"/>
      <protection hidden="1"/>
    </xf>
    <xf numFmtId="0" fontId="0" fillId="0" borderId="0" xfId="0" applyFont="1" applyFill="1" applyAlignment="1" applyProtection="1">
      <alignment/>
      <protection hidden="1"/>
    </xf>
    <xf numFmtId="0" fontId="4" fillId="0" borderId="0" xfId="0" applyFont="1" applyBorder="1" applyAlignment="1" applyProtection="1" quotePrefix="1">
      <alignment vertical="top" wrapText="1"/>
      <protection hidden="1"/>
    </xf>
    <xf numFmtId="0" fontId="0" fillId="0" borderId="0" xfId="0" applyFont="1" applyAlignment="1" applyProtection="1">
      <alignment horizontal="center"/>
      <protection hidden="1"/>
    </xf>
    <xf numFmtId="0" fontId="2" fillId="0" borderId="0" xfId="0" applyFont="1" applyAlignment="1" applyProtection="1">
      <alignment horizontal="center" vertical="top"/>
      <protection hidden="1"/>
    </xf>
    <xf numFmtId="0" fontId="4" fillId="0" borderId="0" xfId="0" applyFont="1" applyFill="1" applyBorder="1" applyAlignment="1" applyProtection="1">
      <alignment horizontal="center"/>
      <protection hidden="1"/>
    </xf>
    <xf numFmtId="0" fontId="0" fillId="0" borderId="0" xfId="0" applyFont="1" applyFill="1" applyAlignment="1" applyProtection="1">
      <alignment/>
      <protection hidden="1"/>
    </xf>
    <xf numFmtId="0" fontId="0" fillId="0" borderId="42" xfId="0" applyFont="1" applyBorder="1" applyAlignment="1" applyProtection="1">
      <alignment horizontal="center"/>
      <protection locked="0"/>
    </xf>
    <xf numFmtId="0" fontId="3" fillId="0" borderId="0" xfId="0" applyFont="1" applyFill="1" applyAlignment="1" applyProtection="1">
      <alignment vertical="top" wrapText="1"/>
      <protection hidden="1"/>
    </xf>
    <xf numFmtId="0" fontId="2" fillId="0" borderId="0" xfId="0" applyFont="1" applyFill="1" applyAlignment="1" applyProtection="1">
      <alignment vertical="top" wrapText="1"/>
      <protection hidden="1"/>
    </xf>
    <xf numFmtId="0" fontId="3" fillId="0" borderId="0" xfId="0" applyFont="1" applyFill="1" applyBorder="1" applyAlignment="1" applyProtection="1">
      <alignment vertical="top" wrapText="1"/>
      <protection hidden="1"/>
    </xf>
    <xf numFmtId="0" fontId="4" fillId="0" borderId="42" xfId="0" applyFont="1" applyFill="1" applyBorder="1" applyAlignment="1" applyProtection="1">
      <alignment horizontal="center" vertical="center"/>
      <protection hidden="1"/>
    </xf>
    <xf numFmtId="0" fontId="4" fillId="0" borderId="44" xfId="0" applyFont="1" applyFill="1" applyBorder="1" applyAlignment="1" applyProtection="1">
      <alignment horizontal="center" vertical="center"/>
      <protection hidden="1"/>
    </xf>
    <xf numFmtId="0" fontId="4" fillId="0" borderId="45" xfId="0" applyFont="1" applyFill="1" applyBorder="1" applyAlignment="1" applyProtection="1">
      <alignment horizontal="center" vertical="center"/>
      <protection hidden="1"/>
    </xf>
    <xf numFmtId="0" fontId="4" fillId="0" borderId="21" xfId="0" applyFont="1" applyFill="1" applyBorder="1" applyAlignment="1" applyProtection="1">
      <alignment horizontal="center" vertical="center"/>
      <protection hidden="1"/>
    </xf>
    <xf numFmtId="0" fontId="4" fillId="24" borderId="42" xfId="0" applyFont="1" applyFill="1" applyBorder="1" applyAlignment="1" applyProtection="1">
      <alignment horizontal="center" vertical="center"/>
      <protection hidden="1"/>
    </xf>
    <xf numFmtId="0" fontId="9" fillId="0" borderId="0" xfId="0" applyFont="1" applyAlignment="1" applyProtection="1">
      <alignment horizontal="left"/>
      <protection hidden="1"/>
    </xf>
    <xf numFmtId="0" fontId="4" fillId="0" borderId="19" xfId="0" applyFont="1" applyBorder="1" applyAlignment="1" applyProtection="1">
      <alignment/>
      <protection hidden="1"/>
    </xf>
    <xf numFmtId="0" fontId="4" fillId="0" borderId="20" xfId="0" applyFont="1" applyBorder="1" applyAlignment="1" applyProtection="1">
      <alignment/>
      <protection hidden="1"/>
    </xf>
    <xf numFmtId="0" fontId="4" fillId="0" borderId="21" xfId="0" applyFont="1" applyBorder="1" applyAlignment="1" applyProtection="1">
      <alignment/>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5" fillId="0" borderId="42" xfId="0" applyFont="1" applyBorder="1" applyAlignment="1" applyProtection="1">
      <alignment horizontal="center" vertical="center" wrapText="1"/>
      <protection hidden="1"/>
    </xf>
    <xf numFmtId="0" fontId="2" fillId="0" borderId="0" xfId="0" applyFont="1" applyFill="1" applyBorder="1" applyAlignment="1" applyProtection="1">
      <alignment vertical="top"/>
      <protection hidden="1"/>
    </xf>
    <xf numFmtId="0" fontId="4" fillId="0" borderId="0" xfId="0" applyFont="1" applyAlignment="1" applyProtection="1">
      <alignment vertical="top"/>
      <protection hidden="1"/>
    </xf>
    <xf numFmtId="0" fontId="4" fillId="23" borderId="42" xfId="0" applyFont="1" applyFill="1" applyBorder="1" applyAlignment="1" applyProtection="1">
      <alignment horizontal="center" vertical="top" wrapText="1"/>
      <protection hidden="1"/>
    </xf>
    <xf numFmtId="0" fontId="2" fillId="24" borderId="0" xfId="0" applyFont="1" applyFill="1" applyBorder="1" applyAlignment="1" applyProtection="1">
      <alignment horizontal="center" vertical="top"/>
      <protection hidden="1"/>
    </xf>
    <xf numFmtId="0" fontId="5" fillId="0" borderId="42" xfId="0" applyFont="1" applyFill="1" applyBorder="1" applyAlignment="1" applyProtection="1">
      <alignment horizontal="center" vertical="center" wrapText="1"/>
      <protection hidden="1"/>
    </xf>
    <xf numFmtId="0" fontId="4" fillId="0" borderId="0" xfId="0" applyFont="1" applyFill="1" applyAlignment="1" applyProtection="1">
      <alignment/>
      <protection hidden="1"/>
    </xf>
    <xf numFmtId="0" fontId="0" fillId="0" borderId="46" xfId="0" applyFont="1" applyFill="1" applyBorder="1" applyAlignment="1" applyProtection="1">
      <alignment horizontal="left"/>
      <protection hidden="1"/>
    </xf>
    <xf numFmtId="0" fontId="0" fillId="0" borderId="0" xfId="0" applyFont="1" applyFill="1" applyAlignment="1" applyProtection="1">
      <alignment horizontal="right" indent="1"/>
      <protection hidden="1"/>
    </xf>
    <xf numFmtId="196" fontId="2" fillId="0" borderId="0" xfId="0" applyNumberFormat="1" applyFont="1" applyFill="1" applyAlignment="1" applyProtection="1">
      <alignment horizontal="right" vertical="top" indent="1"/>
      <protection hidden="1"/>
    </xf>
    <xf numFmtId="187" fontId="2" fillId="0" borderId="0" xfId="59" applyNumberFormat="1" applyFont="1" applyFill="1" applyAlignment="1" applyProtection="1">
      <alignment horizontal="right" vertical="top" indent="1"/>
      <protection hidden="1"/>
    </xf>
    <xf numFmtId="0" fontId="6" fillId="0" borderId="0" xfId="53" applyFont="1" applyFill="1" applyBorder="1" applyAlignment="1" applyProtection="1">
      <alignment horizontal="left"/>
      <protection hidden="1"/>
    </xf>
    <xf numFmtId="0" fontId="6" fillId="0" borderId="0" xfId="53" applyFont="1" applyFill="1" applyAlignment="1" applyProtection="1">
      <alignment/>
      <protection hidden="1"/>
    </xf>
    <xf numFmtId="0" fontId="6" fillId="0" borderId="0" xfId="53" applyFont="1" applyFill="1" applyAlignment="1" applyProtection="1">
      <alignment horizontal="right" indent="1"/>
      <protection hidden="1"/>
    </xf>
    <xf numFmtId="196" fontId="0" fillId="0" borderId="0" xfId="0" applyNumberFormat="1" applyFont="1" applyFill="1" applyAlignment="1" applyProtection="1">
      <alignment horizontal="right" vertical="top" indent="1"/>
      <protection hidden="1"/>
    </xf>
    <xf numFmtId="187" fontId="0" fillId="0" borderId="0" xfId="0" applyNumberFormat="1" applyFont="1" applyFill="1" applyAlignment="1" applyProtection="1">
      <alignment horizontal="right" indent="1"/>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horizontal="right" indent="1"/>
      <protection hidden="1"/>
    </xf>
    <xf numFmtId="187" fontId="0" fillId="0" borderId="0" xfId="59" applyNumberFormat="1" applyFont="1" applyFill="1" applyAlignment="1" applyProtection="1">
      <alignment horizontal="right" vertical="top" indent="1"/>
      <protection hidden="1"/>
    </xf>
    <xf numFmtId="0" fontId="2" fillId="24" borderId="0" xfId="0" applyFont="1" applyFill="1" applyBorder="1" applyAlignment="1" applyProtection="1">
      <alignment horizontal="center" vertical="top"/>
      <protection hidden="1"/>
    </xf>
    <xf numFmtId="0" fontId="4" fillId="0" borderId="0" xfId="0" applyFont="1" applyFill="1" applyBorder="1" applyAlignment="1" applyProtection="1">
      <alignment vertical="top" wrapText="1"/>
      <protection hidden="1"/>
    </xf>
    <xf numFmtId="0" fontId="5" fillId="0" borderId="0" xfId="0" applyFont="1" applyBorder="1" applyAlignment="1" applyProtection="1">
      <alignment vertical="center" wrapText="1"/>
      <protection hidden="1"/>
    </xf>
    <xf numFmtId="0" fontId="0" fillId="0" borderId="42" xfId="0" applyBorder="1" applyAlignment="1" applyProtection="1">
      <alignment/>
      <protection locked="0"/>
    </xf>
    <xf numFmtId="0" fontId="0" fillId="0" borderId="0" xfId="0" applyFont="1" applyAlignment="1" applyProtection="1">
      <alignment/>
      <protection hidden="1"/>
    </xf>
    <xf numFmtId="0" fontId="0" fillId="0" borderId="42" xfId="0" applyFont="1" applyBorder="1" applyAlignment="1" applyProtection="1">
      <alignment/>
      <protection locked="0"/>
    </xf>
    <xf numFmtId="0" fontId="0" fillId="0" borderId="19" xfId="0" applyBorder="1" applyAlignment="1" applyProtection="1">
      <alignment/>
      <protection hidden="1"/>
    </xf>
    <xf numFmtId="0" fontId="0" fillId="0" borderId="21" xfId="0" applyBorder="1" applyAlignment="1" applyProtection="1">
      <alignment/>
      <protection hidden="1"/>
    </xf>
    <xf numFmtId="2" fontId="5" fillId="0" borderId="0"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top" wrapText="1"/>
      <protection hidden="1"/>
    </xf>
    <xf numFmtId="0" fontId="37" fillId="0" borderId="0" xfId="0" applyFont="1" applyAlignment="1" applyProtection="1">
      <alignment/>
      <protection locked="0"/>
    </xf>
    <xf numFmtId="0" fontId="0" fillId="4" borderId="0" xfId="0" applyFill="1" applyAlignment="1" applyProtection="1">
      <alignment/>
      <protection locked="0"/>
    </xf>
    <xf numFmtId="0" fontId="37" fillId="0" borderId="0" xfId="0" applyFont="1" applyFill="1" applyAlignment="1" applyProtection="1">
      <alignment/>
      <protection locked="0"/>
    </xf>
    <xf numFmtId="0" fontId="0" fillId="4" borderId="0" xfId="0" applyFont="1" applyFill="1" applyAlignment="1" applyProtection="1">
      <alignment/>
      <protection locked="0"/>
    </xf>
    <xf numFmtId="0" fontId="0" fillId="0" borderId="0" xfId="0" applyFill="1" applyAlignment="1" applyProtection="1">
      <alignment/>
      <protection locked="0"/>
    </xf>
    <xf numFmtId="0" fontId="0" fillId="4" borderId="0" xfId="0" applyFill="1" applyAlignment="1" applyProtection="1" quotePrefix="1">
      <alignment/>
      <protection locked="0"/>
    </xf>
    <xf numFmtId="0" fontId="0" fillId="4" borderId="0" xfId="0" applyFill="1" applyAlignment="1" applyProtection="1">
      <alignment horizontal="center"/>
      <protection locked="0"/>
    </xf>
    <xf numFmtId="0" fontId="0" fillId="4" borderId="0" xfId="0" applyFill="1" applyAlignment="1" applyProtection="1">
      <alignment horizontal="left"/>
      <protection locked="0"/>
    </xf>
    <xf numFmtId="0" fontId="0" fillId="4" borderId="0" xfId="0" applyFont="1" applyFill="1" applyAlignment="1" applyProtection="1">
      <alignment/>
      <protection locked="0"/>
    </xf>
    <xf numFmtId="0" fontId="36" fillId="0" borderId="17" xfId="0" applyFont="1" applyFill="1" applyBorder="1" applyAlignment="1" applyProtection="1">
      <alignment vertical="top" wrapText="1"/>
      <protection hidden="1"/>
    </xf>
    <xf numFmtId="0" fontId="36" fillId="0" borderId="18" xfId="0" applyFont="1" applyFill="1" applyBorder="1" applyAlignment="1" applyProtection="1">
      <alignment vertical="top" wrapText="1"/>
      <protection hidden="1"/>
    </xf>
    <xf numFmtId="0" fontId="61" fillId="24" borderId="34" xfId="0" applyFont="1" applyFill="1" applyBorder="1" applyAlignment="1" applyProtection="1">
      <alignment horizontal="center" vertical="center"/>
      <protection locked="0"/>
    </xf>
    <xf numFmtId="14" fontId="61" fillId="24" borderId="42" xfId="0" applyNumberFormat="1" applyFont="1" applyFill="1" applyBorder="1" applyAlignment="1" applyProtection="1">
      <alignment horizontal="center" vertical="center"/>
      <protection locked="0"/>
    </xf>
    <xf numFmtId="0" fontId="63" fillId="0" borderId="0" xfId="0" applyFont="1" applyAlignment="1" applyProtection="1">
      <alignment vertical="top"/>
      <protection hidden="1"/>
    </xf>
    <xf numFmtId="0" fontId="0" fillId="0" borderId="47" xfId="0" applyFont="1" applyBorder="1" applyAlignment="1" applyProtection="1">
      <alignment/>
      <protection hidden="1"/>
    </xf>
    <xf numFmtId="0" fontId="0" fillId="0" borderId="0" xfId="0" applyFill="1" applyAlignment="1" applyProtection="1">
      <alignment vertical="top" wrapText="1"/>
      <protection hidden="1"/>
    </xf>
    <xf numFmtId="0" fontId="1" fillId="0" borderId="0" xfId="0" applyFont="1" applyFill="1" applyBorder="1" applyAlignment="1" applyProtection="1">
      <alignment horizontal="left" vertical="top" wrapText="1"/>
      <protection hidden="1"/>
    </xf>
    <xf numFmtId="0" fontId="45" fillId="0" borderId="0" xfId="0" applyFont="1" applyFill="1" applyBorder="1" applyAlignment="1" applyProtection="1">
      <alignment horizontal="left" vertical="top" wrapText="1"/>
      <protection hidden="1"/>
    </xf>
    <xf numFmtId="0" fontId="29" fillId="0" borderId="0" xfId="0" applyFont="1" applyFill="1" applyAlignment="1" applyProtection="1">
      <alignment wrapText="1"/>
      <protection hidden="1"/>
    </xf>
    <xf numFmtId="0" fontId="5" fillId="0" borderId="0" xfId="0" applyFont="1" applyFill="1" applyBorder="1" applyAlignment="1" applyProtection="1">
      <alignment vertical="center" wrapText="1"/>
      <protection hidden="1"/>
    </xf>
    <xf numFmtId="0" fontId="2" fillId="0" borderId="0" xfId="0" applyFont="1" applyFill="1" applyBorder="1" applyAlignment="1" applyProtection="1">
      <alignment horizontal="left" vertical="top" wrapText="1"/>
      <protection hidden="1"/>
    </xf>
    <xf numFmtId="0" fontId="0" fillId="0" borderId="0" xfId="0" applyFont="1" applyFill="1" applyAlignment="1" applyProtection="1">
      <alignment horizontal="left" vertical="top" wrapText="1"/>
      <protection hidden="1"/>
    </xf>
    <xf numFmtId="0" fontId="0" fillId="0" borderId="0" xfId="0" applyFill="1" applyAlignment="1">
      <alignment vertical="top" wrapText="1"/>
    </xf>
    <xf numFmtId="0" fontId="0" fillId="0" borderId="0" xfId="0" applyFont="1" applyFill="1" applyBorder="1" applyAlignment="1" applyProtection="1">
      <alignment horizontal="left" vertical="center" wrapText="1"/>
      <protection hidden="1"/>
    </xf>
    <xf numFmtId="0" fontId="65" fillId="0" borderId="0" xfId="0" applyFont="1" applyAlignment="1" applyProtection="1">
      <alignment/>
      <protection hidden="1"/>
    </xf>
    <xf numFmtId="0" fontId="66" fillId="0" borderId="0" xfId="0" applyFont="1" applyFill="1" applyBorder="1" applyAlignment="1" applyProtection="1">
      <alignment vertical="top" wrapText="1"/>
      <protection hidden="1"/>
    </xf>
    <xf numFmtId="0" fontId="65" fillId="0" borderId="0" xfId="0" applyFont="1" applyAlignment="1" applyProtection="1">
      <alignment wrapText="1"/>
      <protection hidden="1"/>
    </xf>
    <xf numFmtId="0" fontId="68" fillId="25" borderId="0" xfId="0" applyFont="1" applyFill="1" applyBorder="1" applyAlignment="1" applyProtection="1">
      <alignment horizontal="left" vertical="top"/>
      <protection hidden="1"/>
    </xf>
    <xf numFmtId="0" fontId="65" fillId="0" borderId="0" xfId="0" applyFont="1" applyFill="1" applyAlignment="1" applyProtection="1">
      <alignment/>
      <protection hidden="1"/>
    </xf>
    <xf numFmtId="0" fontId="62" fillId="0" borderId="0" xfId="0" applyFont="1" applyAlignment="1" applyProtection="1">
      <alignment horizontal="center" vertical="center"/>
      <protection hidden="1"/>
    </xf>
    <xf numFmtId="0" fontId="65" fillId="0" borderId="0" xfId="0" applyFont="1" applyAlignment="1" applyProtection="1">
      <alignment horizontal="center"/>
      <protection hidden="1"/>
    </xf>
    <xf numFmtId="0" fontId="65" fillId="0" borderId="42" xfId="0" applyFont="1" applyBorder="1" applyAlignment="1" applyProtection="1">
      <alignment/>
      <protection locked="0"/>
    </xf>
    <xf numFmtId="0" fontId="62" fillId="0" borderId="0" xfId="0" applyFont="1" applyAlignment="1" applyProtection="1">
      <alignment horizontal="center" vertical="top"/>
      <protection hidden="1"/>
    </xf>
    <xf numFmtId="0" fontId="63" fillId="0" borderId="42" xfId="0" applyFont="1" applyFill="1" applyBorder="1" applyAlignment="1" applyProtection="1">
      <alignment horizontal="center" vertical="top" wrapText="1"/>
      <protection hidden="1"/>
    </xf>
    <xf numFmtId="0" fontId="66" fillId="23" borderId="42" xfId="0" applyFont="1" applyFill="1" applyBorder="1" applyAlignment="1" applyProtection="1">
      <alignment horizontal="center" vertical="top" wrapText="1"/>
      <protection hidden="1"/>
    </xf>
    <xf numFmtId="0" fontId="66" fillId="0" borderId="0" xfId="0" applyFont="1" applyFill="1" applyBorder="1" applyAlignment="1" applyProtection="1">
      <alignment horizontal="center"/>
      <protection hidden="1"/>
    </xf>
    <xf numFmtId="2" fontId="63" fillId="0" borderId="0" xfId="0" applyNumberFormat="1"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top" wrapText="1"/>
      <protection hidden="1"/>
    </xf>
    <xf numFmtId="0" fontId="0" fillId="0" borderId="0" xfId="0" applyFill="1" applyAlignment="1">
      <alignment wrapText="1"/>
    </xf>
    <xf numFmtId="0" fontId="50" fillId="0" borderId="0" xfId="0" applyFont="1" applyFill="1" applyAlignment="1">
      <alignment wrapText="1"/>
    </xf>
    <xf numFmtId="0" fontId="6" fillId="0" borderId="0" xfId="53" applyAlignment="1" applyProtection="1">
      <alignment horizontal="left" wrapText="1"/>
      <protection/>
    </xf>
    <xf numFmtId="0" fontId="64" fillId="0" borderId="0" xfId="0" applyFont="1" applyAlignment="1">
      <alignment horizontal="left" wrapText="1"/>
    </xf>
    <xf numFmtId="0" fontId="9" fillId="0" borderId="0" xfId="0" applyFont="1" applyAlignment="1" applyProtection="1">
      <alignment wrapText="1"/>
      <protection hidden="1"/>
    </xf>
    <xf numFmtId="0" fontId="0" fillId="0" borderId="0" xfId="0" applyFont="1" applyFill="1" applyAlignment="1" applyProtection="1">
      <alignment wrapText="1"/>
      <protection hidden="1"/>
    </xf>
    <xf numFmtId="0" fontId="0" fillId="0" borderId="0" xfId="0" applyFont="1" applyFill="1" applyBorder="1" applyAlignment="1" applyProtection="1">
      <alignment horizontal="center" vertical="top" wrapText="1"/>
      <protection hidden="1"/>
    </xf>
    <xf numFmtId="0" fontId="0" fillId="0" borderId="0" xfId="0" applyFont="1" applyFill="1" applyBorder="1" applyAlignment="1" applyProtection="1">
      <alignment vertical="center" wrapText="1"/>
      <protection hidden="1"/>
    </xf>
    <xf numFmtId="0" fontId="0" fillId="0" borderId="0" xfId="0" applyNumberFormat="1" applyFont="1" applyFill="1" applyBorder="1" applyAlignment="1" applyProtection="1">
      <alignment vertical="center" wrapText="1"/>
      <protection hidden="1"/>
    </xf>
    <xf numFmtId="0" fontId="0" fillId="0" borderId="0" xfId="0" applyFont="1" applyFill="1" applyBorder="1" applyAlignment="1" applyProtection="1">
      <alignment vertical="top" wrapText="1"/>
      <protection hidden="1"/>
    </xf>
    <xf numFmtId="0" fontId="0" fillId="0" borderId="0" xfId="0" applyFont="1" applyFill="1" applyAlignment="1" applyProtection="1">
      <alignment vertical="top" wrapText="1"/>
      <protection hidden="1"/>
    </xf>
    <xf numFmtId="0" fontId="70" fillId="0" borderId="0" xfId="0" applyFont="1" applyFill="1" applyBorder="1" applyAlignment="1" applyProtection="1">
      <alignment vertical="top" wrapText="1"/>
      <protection hidden="1"/>
    </xf>
    <xf numFmtId="0" fontId="70" fillId="0" borderId="0" xfId="0" applyFont="1" applyFill="1" applyBorder="1" applyAlignment="1" applyProtection="1">
      <alignment horizontal="left" vertical="top" wrapText="1"/>
      <protection hidden="1"/>
    </xf>
    <xf numFmtId="0" fontId="71" fillId="20" borderId="0" xfId="0" applyFont="1" applyFill="1" applyAlignment="1">
      <alignment/>
    </xf>
    <xf numFmtId="0" fontId="71" fillId="0" borderId="0" xfId="0" applyFont="1" applyFill="1" applyAlignment="1">
      <alignment/>
    </xf>
    <xf numFmtId="0" fontId="62" fillId="0" borderId="0" xfId="0" applyFont="1" applyAlignment="1" applyProtection="1">
      <alignment horizontal="left" vertical="top"/>
      <protection hidden="1"/>
    </xf>
    <xf numFmtId="0" fontId="65" fillId="0" borderId="0" xfId="0" applyFont="1" applyFill="1" applyBorder="1" applyAlignment="1" applyProtection="1">
      <alignment vertical="top" wrapText="1"/>
      <protection hidden="1"/>
    </xf>
    <xf numFmtId="0" fontId="63" fillId="0" borderId="0" xfId="0" applyFont="1" applyFill="1" applyBorder="1" applyAlignment="1" applyProtection="1">
      <alignment horizontal="center" vertical="center"/>
      <protection hidden="1"/>
    </xf>
    <xf numFmtId="0" fontId="65" fillId="0" borderId="0" xfId="0" applyFont="1" applyFill="1" applyBorder="1" applyAlignment="1" applyProtection="1">
      <alignment horizontal="left" vertical="top" wrapText="1"/>
      <protection hidden="1"/>
    </xf>
    <xf numFmtId="0" fontId="65" fillId="0" borderId="0" xfId="0" applyFont="1" applyFill="1" applyAlignment="1" applyProtection="1">
      <alignment wrapText="1"/>
      <protection hidden="1"/>
    </xf>
    <xf numFmtId="0" fontId="65" fillId="0" borderId="0" xfId="0" applyFont="1" applyFill="1" applyAlignment="1" applyProtection="1">
      <alignment vertical="top" wrapText="1"/>
      <protection hidden="1"/>
    </xf>
    <xf numFmtId="0" fontId="63" fillId="0" borderId="42" xfId="0" applyFont="1" applyBorder="1" applyAlignment="1" applyProtection="1">
      <alignment horizontal="center" vertical="top" wrapText="1"/>
      <protection hidden="1"/>
    </xf>
    <xf numFmtId="0" fontId="65" fillId="0" borderId="0" xfId="0" applyFont="1" applyFill="1" applyAlignment="1" applyProtection="1">
      <alignment horizontal="left" vertical="top" wrapText="1"/>
      <protection hidden="1"/>
    </xf>
    <xf numFmtId="0" fontId="63" fillId="27" borderId="42" xfId="0" applyFont="1" applyFill="1" applyBorder="1" applyAlignment="1" applyProtection="1">
      <alignment horizontal="center" vertical="center" wrapText="1"/>
      <protection locked="0"/>
    </xf>
    <xf numFmtId="0" fontId="62" fillId="0" borderId="0" xfId="0" applyFont="1" applyAlignment="1" applyProtection="1">
      <alignment vertical="top"/>
      <protection hidden="1"/>
    </xf>
    <xf numFmtId="0" fontId="0"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Alignment="1" applyProtection="1">
      <alignment wrapText="1"/>
      <protection hidden="1"/>
    </xf>
    <xf numFmtId="0" fontId="5" fillId="24" borderId="34" xfId="0" applyFont="1" applyFill="1" applyBorder="1" applyAlignment="1" applyProtection="1">
      <alignment horizontal="center" vertical="center"/>
      <protection locked="0"/>
    </xf>
    <xf numFmtId="0" fontId="37" fillId="20" borderId="0" xfId="0" applyFont="1" applyFill="1" applyAlignment="1">
      <alignment/>
    </xf>
    <xf numFmtId="0" fontId="0" fillId="20" borderId="0" xfId="0" applyFont="1" applyFill="1" applyAlignment="1">
      <alignment/>
    </xf>
    <xf numFmtId="0" fontId="51" fillId="20" borderId="0" xfId="53" applyFont="1" applyFill="1" applyAlignment="1" applyProtection="1">
      <alignment/>
      <protection/>
    </xf>
    <xf numFmtId="0" fontId="0" fillId="20" borderId="0" xfId="0" applyFont="1" applyFill="1" applyAlignment="1">
      <alignment/>
    </xf>
    <xf numFmtId="14" fontId="5" fillId="24" borderId="42" xfId="0" applyNumberFormat="1" applyFont="1" applyFill="1" applyBorder="1" applyAlignment="1" applyProtection="1">
      <alignment horizontal="center" vertical="center"/>
      <protection locked="0"/>
    </xf>
    <xf numFmtId="0" fontId="0" fillId="0" borderId="48" xfId="0" applyFont="1" applyBorder="1" applyAlignment="1" applyProtection="1">
      <alignment/>
      <protection hidden="1"/>
    </xf>
    <xf numFmtId="0" fontId="0" fillId="0" borderId="49" xfId="0" applyFont="1" applyFill="1" applyBorder="1" applyAlignment="1" applyProtection="1">
      <alignment horizontal="left"/>
      <protection hidden="1"/>
    </xf>
    <xf numFmtId="0" fontId="0" fillId="0" borderId="50" xfId="0" applyFont="1" applyFill="1" applyBorder="1" applyAlignment="1" applyProtection="1">
      <alignment horizontal="left"/>
      <protection hidden="1"/>
    </xf>
    <xf numFmtId="0" fontId="4" fillId="24" borderId="34" xfId="0" applyFont="1" applyFill="1" applyBorder="1" applyAlignment="1" applyProtection="1">
      <alignment horizontal="center" vertical="center"/>
      <protection locked="0"/>
    </xf>
    <xf numFmtId="14" fontId="4" fillId="24" borderId="42" xfId="0" applyNumberFormat="1" applyFont="1" applyFill="1" applyBorder="1" applyAlignment="1" applyProtection="1">
      <alignment horizontal="center" vertical="center"/>
      <protection locked="0"/>
    </xf>
    <xf numFmtId="0" fontId="4" fillId="23" borderId="42" xfId="0" applyFont="1" applyFill="1" applyBorder="1" applyAlignment="1" applyProtection="1">
      <alignment horizontal="center" vertical="center"/>
      <protection locked="0"/>
    </xf>
    <xf numFmtId="9" fontId="4" fillId="23" borderId="39" xfId="0" applyNumberFormat="1" applyFont="1" applyFill="1" applyBorder="1" applyAlignment="1" applyProtection="1">
      <alignment horizontal="center" vertical="center"/>
      <protection locked="0"/>
    </xf>
    <xf numFmtId="0" fontId="4" fillId="23" borderId="42" xfId="0" applyFont="1" applyFill="1" applyBorder="1" applyAlignment="1" applyProtection="1">
      <alignment horizontal="center" vertical="top" wrapText="1"/>
      <protection locked="0"/>
    </xf>
    <xf numFmtId="0" fontId="4" fillId="23" borderId="42" xfId="0" applyNumberFormat="1" applyFont="1" applyFill="1" applyBorder="1" applyAlignment="1" applyProtection="1">
      <alignment horizontal="center" vertical="top" wrapText="1"/>
      <protection locked="0"/>
    </xf>
    <xf numFmtId="1" fontId="4" fillId="23" borderId="42" xfId="0" applyNumberFormat="1" applyFont="1" applyFill="1" applyBorder="1" applyAlignment="1" applyProtection="1">
      <alignment horizontal="center" vertical="top" wrapText="1"/>
      <protection locked="0"/>
    </xf>
    <xf numFmtId="9" fontId="66" fillId="23" borderId="39" xfId="0" applyNumberFormat="1" applyFont="1" applyFill="1" applyBorder="1" applyAlignment="1" applyProtection="1">
      <alignment horizontal="center" vertical="center"/>
      <protection locked="0"/>
    </xf>
    <xf numFmtId="9" fontId="4" fillId="23" borderId="39" xfId="0" applyNumberFormat="1" applyFont="1" applyFill="1" applyBorder="1" applyAlignment="1" applyProtection="1">
      <alignment horizontal="center" vertical="center"/>
      <protection locked="0"/>
    </xf>
    <xf numFmtId="187" fontId="4" fillId="0" borderId="42" xfId="59" applyNumberFormat="1" applyFont="1" applyFill="1" applyBorder="1" applyAlignment="1" applyProtection="1">
      <alignment horizontal="right" vertical="center" indent="1"/>
      <protection hidden="1"/>
    </xf>
    <xf numFmtId="187" fontId="4" fillId="0" borderId="45" xfId="59" applyNumberFormat="1" applyFont="1" applyFill="1" applyBorder="1" applyAlignment="1" applyProtection="1">
      <alignment horizontal="right" vertical="center" indent="1"/>
      <protection hidden="1"/>
    </xf>
    <xf numFmtId="187" fontId="4" fillId="0" borderId="21" xfId="59" applyNumberFormat="1" applyFont="1" applyFill="1" applyBorder="1" applyAlignment="1" applyProtection="1">
      <alignment horizontal="right" vertical="center" indent="1"/>
      <protection hidden="1"/>
    </xf>
    <xf numFmtId="187" fontId="4" fillId="0" borderId="44" xfId="59" applyNumberFormat="1" applyFont="1" applyFill="1" applyBorder="1" applyAlignment="1" applyProtection="1">
      <alignment horizontal="right" vertical="center" indent="1"/>
      <protection hidden="1"/>
    </xf>
    <xf numFmtId="0" fontId="4" fillId="23" borderId="44" xfId="0" applyFont="1" applyFill="1" applyBorder="1" applyAlignment="1" applyProtection="1">
      <alignment horizontal="center" vertical="center"/>
      <protection locked="0"/>
    </xf>
    <xf numFmtId="0" fontId="4" fillId="23" borderId="45" xfId="0" applyFont="1" applyFill="1" applyBorder="1" applyAlignment="1" applyProtection="1">
      <alignment horizontal="center" vertical="center"/>
      <protection locked="0"/>
    </xf>
    <xf numFmtId="0" fontId="4" fillId="23" borderId="21" xfId="0" applyFont="1" applyFill="1" applyBorder="1" applyAlignment="1" applyProtection="1">
      <alignment horizontal="center" vertical="center"/>
      <protection locked="0"/>
    </xf>
    <xf numFmtId="0" fontId="77" fillId="0" borderId="0" xfId="0" applyFont="1" applyAlignment="1" applyProtection="1">
      <alignment/>
      <protection hidden="1"/>
    </xf>
    <xf numFmtId="0" fontId="2" fillId="0" borderId="0" xfId="0" applyFont="1" applyAlignment="1" applyProtection="1">
      <alignment wrapText="1"/>
      <protection hidden="1"/>
    </xf>
    <xf numFmtId="0" fontId="0" fillId="0" borderId="0" xfId="0" applyAlignment="1" applyProtection="1">
      <alignment wrapText="1"/>
      <protection hidden="1"/>
    </xf>
    <xf numFmtId="0" fontId="0" fillId="0" borderId="51" xfId="0" applyBorder="1" applyAlignment="1" applyProtection="1">
      <alignment horizontal="center" vertical="top" wrapText="1"/>
      <protection hidden="1"/>
    </xf>
    <xf numFmtId="0" fontId="0" fillId="0" borderId="0" xfId="0" applyAlignment="1" applyProtection="1">
      <alignment horizontal="center" vertical="top" wrapText="1"/>
      <protection hidden="1"/>
    </xf>
    <xf numFmtId="0" fontId="6" fillId="0" borderId="0" xfId="53" applyAlignment="1" applyProtection="1">
      <alignment/>
      <protection hidden="1"/>
    </xf>
    <xf numFmtId="0" fontId="6" fillId="0" borderId="0" xfId="53" applyFill="1" applyAlignment="1" applyProtection="1">
      <alignment/>
      <protection hidden="1"/>
    </xf>
    <xf numFmtId="0" fontId="0" fillId="0" borderId="0" xfId="0" applyAlignment="1">
      <alignment/>
    </xf>
    <xf numFmtId="0" fontId="0" fillId="0" borderId="0" xfId="0" applyAlignment="1" applyProtection="1">
      <alignment/>
      <protection hidden="1"/>
    </xf>
    <xf numFmtId="0" fontId="6" fillId="0" borderId="0" xfId="53" applyFont="1" applyAlignment="1" applyProtection="1">
      <alignment/>
      <protection hidden="1"/>
    </xf>
    <xf numFmtId="0" fontId="0" fillId="0" borderId="0" xfId="0" applyFill="1" applyAlignment="1">
      <alignment vertical="top" wrapText="1"/>
    </xf>
    <xf numFmtId="0" fontId="0" fillId="0" borderId="0" xfId="0" applyFill="1" applyBorder="1" applyAlignment="1">
      <alignment vertical="top" wrapText="1"/>
    </xf>
    <xf numFmtId="0" fontId="0" fillId="0" borderId="0" xfId="0" applyFill="1" applyAlignment="1">
      <alignment horizontal="left" vertical="top" wrapText="1"/>
    </xf>
    <xf numFmtId="0" fontId="2" fillId="0" borderId="0" xfId="0" applyFont="1" applyFill="1" applyAlignment="1">
      <alignment vertical="top" wrapText="1"/>
    </xf>
    <xf numFmtId="0" fontId="0" fillId="0" borderId="0" xfId="0" applyFill="1" applyAlignment="1">
      <alignment horizontal="left" vertical="top"/>
    </xf>
    <xf numFmtId="0" fontId="45" fillId="0" borderId="0" xfId="0" applyFont="1" applyFill="1" applyAlignment="1">
      <alignment horizontal="left" vertical="top" wrapText="1"/>
    </xf>
    <xf numFmtId="0" fontId="6" fillId="0" borderId="0" xfId="53" applyAlignment="1" applyProtection="1">
      <alignment/>
      <protection/>
    </xf>
    <xf numFmtId="0" fontId="0" fillId="20" borderId="13" xfId="0" applyFont="1" applyFill="1" applyBorder="1" applyAlignment="1">
      <alignment horizontal="center" vertical="top" wrapText="1"/>
    </xf>
    <xf numFmtId="0" fontId="0" fillId="20" borderId="46" xfId="0" applyFont="1" applyFill="1" applyBorder="1" applyAlignment="1">
      <alignment horizontal="center" vertical="top" wrapText="1"/>
    </xf>
    <xf numFmtId="0" fontId="0" fillId="20" borderId="14" xfId="0" applyFont="1" applyFill="1" applyBorder="1" applyAlignment="1">
      <alignment horizontal="center" vertical="top" wrapText="1"/>
    </xf>
    <xf numFmtId="0" fontId="0" fillId="20" borderId="15" xfId="0" applyFont="1" applyFill="1" applyBorder="1" applyAlignment="1">
      <alignment horizontal="center" vertical="top" wrapText="1"/>
    </xf>
    <xf numFmtId="0" fontId="0" fillId="20" borderId="0" xfId="0" applyFont="1" applyFill="1" applyBorder="1" applyAlignment="1">
      <alignment horizontal="center" vertical="top" wrapText="1"/>
    </xf>
    <xf numFmtId="0" fontId="0" fillId="20" borderId="16" xfId="0" applyFont="1" applyFill="1" applyBorder="1" applyAlignment="1">
      <alignment horizontal="center" vertical="top" wrapText="1"/>
    </xf>
    <xf numFmtId="0" fontId="0" fillId="20" borderId="17" xfId="0" applyFont="1" applyFill="1" applyBorder="1" applyAlignment="1">
      <alignment horizontal="center" vertical="top" wrapText="1"/>
    </xf>
    <xf numFmtId="0" fontId="0" fillId="20" borderId="52" xfId="0" applyFont="1" applyFill="1" applyBorder="1" applyAlignment="1">
      <alignment horizontal="center" vertical="top" wrapText="1"/>
    </xf>
    <xf numFmtId="0" fontId="0" fillId="20" borderId="18" xfId="0" applyFont="1" applyFill="1" applyBorder="1" applyAlignment="1">
      <alignment horizontal="center" vertical="top" wrapText="1"/>
    </xf>
    <xf numFmtId="0" fontId="49" fillId="0" borderId="0" xfId="0" applyFont="1" applyFill="1" applyAlignment="1">
      <alignment horizontal="left" vertical="top" wrapText="1"/>
    </xf>
    <xf numFmtId="0" fontId="9" fillId="0" borderId="0" xfId="0" applyFont="1" applyFill="1" applyAlignment="1" applyProtection="1">
      <alignment vertical="top" wrapText="1"/>
      <protection hidden="1"/>
    </xf>
    <xf numFmtId="0" fontId="48" fillId="0" borderId="0" xfId="0" applyFont="1" applyFill="1" applyAlignment="1">
      <alignment horizontal="left" vertical="top" wrapText="1" indent="2"/>
    </xf>
    <xf numFmtId="0" fontId="0" fillId="20" borderId="0" xfId="0" applyFont="1" applyFill="1" applyAlignment="1">
      <alignment horizontal="left" vertical="top" wrapText="1"/>
    </xf>
    <xf numFmtId="0" fontId="51" fillId="0" borderId="0" xfId="0" applyFont="1" applyFill="1" applyAlignment="1">
      <alignment vertical="top" wrapText="1"/>
    </xf>
    <xf numFmtId="0" fontId="51" fillId="0" borderId="0" xfId="0" applyFont="1" applyFill="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2" fillId="0" borderId="0" xfId="0" applyFont="1" applyFill="1" applyAlignment="1">
      <alignment horizontal="left" vertical="top" wrapText="1"/>
    </xf>
    <xf numFmtId="0" fontId="10" fillId="24" borderId="0" xfId="0" applyFont="1" applyFill="1" applyAlignment="1" applyProtection="1">
      <alignment horizontal="left" vertical="top" wrapText="1"/>
      <protection hidden="1"/>
    </xf>
    <xf numFmtId="0" fontId="0" fillId="0" borderId="0" xfId="0" applyAlignment="1" applyProtection="1">
      <alignment horizontal="left" vertical="top" wrapText="1"/>
      <protection hidden="1"/>
    </xf>
    <xf numFmtId="0" fontId="40" fillId="20" borderId="34" xfId="0" applyFont="1" applyFill="1" applyBorder="1" applyAlignment="1" applyProtection="1">
      <alignment horizontal="left" vertical="top"/>
      <protection locked="0"/>
    </xf>
    <xf numFmtId="0" fontId="40" fillId="20" borderId="39" xfId="0" applyFont="1" applyFill="1" applyBorder="1" applyAlignment="1" applyProtection="1">
      <alignment horizontal="left" vertical="top"/>
      <protection locked="0"/>
    </xf>
    <xf numFmtId="0" fontId="40" fillId="20" borderId="43" xfId="0" applyFont="1" applyFill="1" applyBorder="1" applyAlignment="1" applyProtection="1">
      <alignment horizontal="left" vertical="top"/>
      <protection locked="0"/>
    </xf>
    <xf numFmtId="0" fontId="5" fillId="24" borderId="34" xfId="0" applyFont="1" applyFill="1" applyBorder="1" applyAlignment="1" applyProtection="1">
      <alignment horizontal="center" vertical="center"/>
      <protection locked="0"/>
    </xf>
    <xf numFmtId="0" fontId="5" fillId="24" borderId="39" xfId="0" applyFont="1" applyFill="1" applyBorder="1" applyAlignment="1" applyProtection="1">
      <alignment horizontal="center" vertical="center"/>
      <protection locked="0"/>
    </xf>
    <xf numFmtId="0" fontId="5" fillId="24" borderId="43" xfId="0" applyFont="1" applyFill="1" applyBorder="1" applyAlignment="1" applyProtection="1">
      <alignment horizontal="center" vertical="center"/>
      <protection locked="0"/>
    </xf>
    <xf numFmtId="0" fontId="5" fillId="0" borderId="34" xfId="0" applyFont="1" applyBorder="1" applyAlignment="1" applyProtection="1">
      <alignment horizontal="center" vertical="center" wrapText="1"/>
      <protection hidden="1"/>
    </xf>
    <xf numFmtId="0" fontId="5" fillId="0" borderId="39" xfId="0" applyFont="1" applyBorder="1" applyAlignment="1" applyProtection="1">
      <alignment horizontal="center" vertical="center" wrapText="1"/>
      <protection hidden="1"/>
    </xf>
    <xf numFmtId="0" fontId="5" fillId="0" borderId="43" xfId="0" applyFont="1" applyBorder="1" applyAlignment="1" applyProtection="1">
      <alignment horizontal="center" vertical="center" wrapText="1"/>
      <protection hidden="1"/>
    </xf>
    <xf numFmtId="0" fontId="9" fillId="24" borderId="0" xfId="0" applyFont="1" applyFill="1" applyAlignment="1" applyProtection="1">
      <alignment vertical="top" wrapText="1"/>
      <protection hidden="1"/>
    </xf>
    <xf numFmtId="0" fontId="4" fillId="24" borderId="34" xfId="0" applyFont="1" applyFill="1" applyBorder="1" applyAlignment="1" applyProtection="1">
      <alignment horizontal="center" vertical="center"/>
      <protection locked="0"/>
    </xf>
    <xf numFmtId="0" fontId="4" fillId="24" borderId="39" xfId="0" applyFont="1" applyFill="1" applyBorder="1" applyAlignment="1" applyProtection="1">
      <alignment horizontal="center" vertical="center"/>
      <protection locked="0"/>
    </xf>
    <xf numFmtId="0" fontId="4" fillId="24" borderId="43" xfId="0" applyFont="1" applyFill="1" applyBorder="1" applyAlignment="1" applyProtection="1">
      <alignment horizontal="center" vertical="center"/>
      <protection locked="0"/>
    </xf>
    <xf numFmtId="0" fontId="61" fillId="24" borderId="34" xfId="0" applyFont="1" applyFill="1" applyBorder="1" applyAlignment="1" applyProtection="1">
      <alignment horizontal="center" vertical="center"/>
      <protection locked="0"/>
    </xf>
    <xf numFmtId="0" fontId="61" fillId="24" borderId="39" xfId="0" applyFont="1" applyFill="1" applyBorder="1" applyAlignment="1" applyProtection="1">
      <alignment horizontal="center" vertical="center"/>
      <protection locked="0"/>
    </xf>
    <xf numFmtId="0" fontId="61" fillId="24" borderId="43" xfId="0" applyFont="1" applyFill="1" applyBorder="1" applyAlignment="1" applyProtection="1">
      <alignment horizontal="center" vertical="center"/>
      <protection locked="0"/>
    </xf>
    <xf numFmtId="0" fontId="3" fillId="24" borderId="0" xfId="0" applyFont="1" applyFill="1" applyAlignment="1" applyProtection="1">
      <alignment vertical="top" wrapText="1"/>
      <protection hidden="1"/>
    </xf>
    <xf numFmtId="0" fontId="4" fillId="23" borderId="34" xfId="0" applyNumberFormat="1" applyFont="1" applyFill="1" applyBorder="1" applyAlignment="1" applyProtection="1">
      <alignment horizontal="left" vertical="top"/>
      <protection locked="0"/>
    </xf>
    <xf numFmtId="0" fontId="4" fillId="23" borderId="39" xfId="0" applyNumberFormat="1" applyFont="1" applyFill="1" applyBorder="1" applyAlignment="1" applyProtection="1">
      <alignment horizontal="left" vertical="top"/>
      <protection locked="0"/>
    </xf>
    <xf numFmtId="0" fontId="4" fillId="23" borderId="43" xfId="0" applyNumberFormat="1" applyFont="1" applyFill="1" applyBorder="1" applyAlignment="1" applyProtection="1">
      <alignment horizontal="left" vertical="top"/>
      <protection locked="0"/>
    </xf>
    <xf numFmtId="0" fontId="2" fillId="24" borderId="0" xfId="0" applyFont="1" applyFill="1" applyAlignment="1" applyProtection="1">
      <alignment vertical="top"/>
      <protection hidden="1"/>
    </xf>
    <xf numFmtId="0" fontId="2" fillId="24" borderId="0" xfId="0" applyFont="1" applyFill="1" applyAlignment="1" applyProtection="1">
      <alignment horizontal="left" vertical="top" wrapText="1"/>
      <protection hidden="1"/>
    </xf>
    <xf numFmtId="0" fontId="4" fillId="23" borderId="34" xfId="0" applyNumberFormat="1" applyFont="1" applyFill="1" applyBorder="1" applyAlignment="1" applyProtection="1">
      <alignment horizontal="left" vertical="center"/>
      <protection locked="0"/>
    </xf>
    <xf numFmtId="0" fontId="4" fillId="23" borderId="39" xfId="0" applyNumberFormat="1" applyFont="1" applyFill="1" applyBorder="1" applyAlignment="1" applyProtection="1">
      <alignment horizontal="left" vertical="center"/>
      <protection locked="0"/>
    </xf>
    <xf numFmtId="0" fontId="4" fillId="23" borderId="43" xfId="0" applyNumberFormat="1" applyFont="1" applyFill="1" applyBorder="1" applyAlignment="1" applyProtection="1">
      <alignment horizontal="left" vertical="center"/>
      <protection locked="0"/>
    </xf>
    <xf numFmtId="0" fontId="2" fillId="24" borderId="0" xfId="0" applyFont="1" applyFill="1" applyAlignment="1" applyProtection="1">
      <alignment horizontal="left" vertical="top" wrapText="1"/>
      <protection hidden="1"/>
    </xf>
    <xf numFmtId="0" fontId="2" fillId="24" borderId="0" xfId="0" applyFont="1" applyFill="1" applyAlignment="1" applyProtection="1">
      <alignment vertical="top" wrapText="1"/>
      <protection hidden="1"/>
    </xf>
    <xf numFmtId="0" fontId="3" fillId="24" borderId="0" xfId="0" applyFont="1" applyFill="1" applyAlignment="1" applyProtection="1">
      <alignment horizontal="left" vertical="top" wrapText="1"/>
      <protection hidden="1"/>
    </xf>
    <xf numFmtId="0" fontId="4" fillId="23" borderId="34" xfId="0" applyNumberFormat="1" applyFont="1" applyFill="1" applyBorder="1" applyAlignment="1" applyProtection="1" quotePrefix="1">
      <alignment horizontal="left" vertical="top"/>
      <protection locked="0"/>
    </xf>
    <xf numFmtId="0" fontId="4" fillId="23" borderId="34" xfId="0" applyNumberFormat="1" applyFont="1" applyFill="1" applyBorder="1" applyAlignment="1" applyProtection="1">
      <alignment horizontal="left" vertical="top"/>
      <protection locked="0"/>
    </xf>
    <xf numFmtId="0" fontId="4" fillId="23" borderId="39" xfId="0" applyNumberFormat="1" applyFont="1" applyFill="1" applyBorder="1" applyAlignment="1" applyProtection="1">
      <alignment horizontal="left" vertical="top"/>
      <protection locked="0"/>
    </xf>
    <xf numFmtId="0" fontId="4" fillId="23" borderId="43" xfId="0" applyNumberFormat="1" applyFont="1" applyFill="1" applyBorder="1" applyAlignment="1" applyProtection="1">
      <alignment horizontal="left" vertical="top"/>
      <protection locked="0"/>
    </xf>
    <xf numFmtId="0" fontId="58" fillId="0" borderId="0" xfId="53" applyFont="1" applyFill="1" applyAlignment="1" applyProtection="1">
      <alignment vertical="top"/>
      <protection hidden="1"/>
    </xf>
    <xf numFmtId="0" fontId="58" fillId="0" borderId="0" xfId="53" applyFont="1" applyAlignment="1" applyProtection="1">
      <alignment vertical="top"/>
      <protection/>
    </xf>
    <xf numFmtId="0" fontId="6" fillId="23" borderId="34" xfId="53" applyNumberFormat="1" applyFill="1" applyBorder="1" applyAlignment="1" applyProtection="1">
      <alignment horizontal="left" vertical="top"/>
      <protection locked="0"/>
    </xf>
    <xf numFmtId="0" fontId="61" fillId="23" borderId="39" xfId="0" applyNumberFormat="1" applyFont="1" applyFill="1" applyBorder="1" applyAlignment="1" applyProtection="1">
      <alignment horizontal="left" vertical="top"/>
      <protection locked="0"/>
    </xf>
    <xf numFmtId="0" fontId="61" fillId="23" borderId="43" xfId="0" applyNumberFormat="1" applyFont="1" applyFill="1" applyBorder="1" applyAlignment="1" applyProtection="1">
      <alignment horizontal="left" vertical="top"/>
      <protection locked="0"/>
    </xf>
    <xf numFmtId="0" fontId="2" fillId="24" borderId="0" xfId="0" applyFont="1" applyFill="1" applyAlignment="1" applyProtection="1">
      <alignment horizontal="left" vertical="top"/>
      <protection hidden="1"/>
    </xf>
    <xf numFmtId="0" fontId="10" fillId="24" borderId="16" xfId="0" applyFont="1" applyFill="1" applyBorder="1" applyAlignment="1" applyProtection="1">
      <alignment horizontal="left" vertical="top" wrapText="1"/>
      <protection hidden="1"/>
    </xf>
    <xf numFmtId="0" fontId="0" fillId="0" borderId="39" xfId="0" applyBorder="1" applyAlignment="1" applyProtection="1">
      <alignment/>
      <protection locked="0"/>
    </xf>
    <xf numFmtId="0" fontId="0" fillId="0" borderId="43" xfId="0" applyBorder="1" applyAlignment="1" applyProtection="1">
      <alignment/>
      <protection locked="0"/>
    </xf>
    <xf numFmtId="0" fontId="47" fillId="24" borderId="0" xfId="0" applyFont="1" applyFill="1" applyAlignment="1" applyProtection="1">
      <alignment horizontal="left" vertical="top" wrapText="1"/>
      <protection hidden="1"/>
    </xf>
    <xf numFmtId="0" fontId="0" fillId="0" borderId="0" xfId="0" applyAlignment="1">
      <alignment horizontal="left" vertical="top" wrapText="1"/>
    </xf>
    <xf numFmtId="0" fontId="0" fillId="0" borderId="0" xfId="53" applyFont="1" applyFill="1" applyAlignment="1" applyProtection="1">
      <alignment vertical="top"/>
      <protection hidden="1"/>
    </xf>
    <xf numFmtId="0" fontId="0" fillId="0" borderId="0" xfId="0" applyFont="1" applyAlignment="1">
      <alignment vertical="top"/>
    </xf>
    <xf numFmtId="0" fontId="4" fillId="23" borderId="34" xfId="0" applyNumberFormat="1" applyFont="1" applyFill="1" applyBorder="1" applyAlignment="1" applyProtection="1">
      <alignment horizontal="left" vertical="top" wrapText="1"/>
      <protection locked="0"/>
    </xf>
    <xf numFmtId="0" fontId="4" fillId="23" borderId="39" xfId="0" applyNumberFormat="1" applyFont="1" applyFill="1" applyBorder="1" applyAlignment="1" applyProtection="1">
      <alignment horizontal="left" vertical="top" wrapText="1"/>
      <protection locked="0"/>
    </xf>
    <xf numFmtId="0" fontId="4" fillId="23" borderId="43" xfId="0" applyNumberFormat="1" applyFont="1" applyFill="1" applyBorder="1" applyAlignment="1" applyProtection="1">
      <alignment horizontal="left" vertical="top" wrapText="1"/>
      <protection locked="0"/>
    </xf>
    <xf numFmtId="0" fontId="1" fillId="25" borderId="0" xfId="0" applyFont="1" applyFill="1" applyBorder="1" applyAlignment="1" applyProtection="1">
      <alignment horizontal="left" vertical="top"/>
      <protection hidden="1"/>
    </xf>
    <xf numFmtId="0" fontId="2" fillId="24" borderId="52" xfId="0" applyFont="1" applyFill="1" applyBorder="1" applyAlignment="1" applyProtection="1">
      <alignment horizontal="left" vertical="top" wrapText="1"/>
      <protection hidden="1"/>
    </xf>
    <xf numFmtId="0" fontId="0" fillId="0" borderId="39" xfId="0" applyFont="1" applyBorder="1" applyAlignment="1" applyProtection="1">
      <alignment horizontal="left" vertical="top" wrapText="1"/>
      <protection locked="0"/>
    </xf>
    <xf numFmtId="0" fontId="0" fillId="0" borderId="43" xfId="0" applyFont="1" applyBorder="1" applyAlignment="1" applyProtection="1">
      <alignment horizontal="left" vertical="top" wrapText="1"/>
      <protection locked="0"/>
    </xf>
    <xf numFmtId="0" fontId="2" fillId="24" borderId="0" xfId="0" applyFont="1" applyFill="1" applyAlignment="1" applyProtection="1">
      <alignment horizontal="left" vertical="top"/>
      <protection hidden="1"/>
    </xf>
    <xf numFmtId="0" fontId="6" fillId="0" borderId="0" xfId="53" applyAlignment="1" applyProtection="1">
      <alignment horizontal="left"/>
      <protection hidden="1"/>
    </xf>
    <xf numFmtId="0" fontId="76" fillId="23" borderId="34" xfId="0" applyNumberFormat="1" applyFont="1" applyFill="1" applyBorder="1" applyAlignment="1" applyProtection="1">
      <alignment horizontal="left" vertical="top" wrapText="1"/>
      <protection locked="0"/>
    </xf>
    <xf numFmtId="0" fontId="76" fillId="23" borderId="39" xfId="0" applyNumberFormat="1" applyFont="1" applyFill="1" applyBorder="1" applyAlignment="1" applyProtection="1">
      <alignment horizontal="left" vertical="top" wrapText="1"/>
      <protection locked="0"/>
    </xf>
    <xf numFmtId="0" fontId="76" fillId="23" borderId="43" xfId="0" applyNumberFormat="1" applyFont="1" applyFill="1" applyBorder="1" applyAlignment="1" applyProtection="1">
      <alignment horizontal="left" vertical="top" wrapText="1"/>
      <protection locked="0"/>
    </xf>
    <xf numFmtId="0" fontId="4" fillId="28" borderId="34" xfId="0" applyNumberFormat="1" applyFont="1" applyFill="1" applyBorder="1" applyAlignment="1" applyProtection="1">
      <alignment horizontal="left" vertical="top"/>
      <protection locked="0"/>
    </xf>
    <xf numFmtId="0" fontId="4" fillId="28" borderId="39" xfId="0" applyNumberFormat="1" applyFont="1" applyFill="1" applyBorder="1" applyAlignment="1" applyProtection="1">
      <alignment horizontal="left" vertical="top"/>
      <protection locked="0"/>
    </xf>
    <xf numFmtId="0" fontId="4" fillId="28" borderId="43" xfId="0" applyNumberFormat="1" applyFont="1" applyFill="1" applyBorder="1" applyAlignment="1" applyProtection="1">
      <alignment horizontal="left" vertical="top"/>
      <protection locked="0"/>
    </xf>
    <xf numFmtId="0" fontId="44" fillId="0" borderId="0" xfId="0" applyFont="1" applyAlignment="1" applyProtection="1">
      <alignment wrapText="1"/>
      <protection hidden="1"/>
    </xf>
    <xf numFmtId="0" fontId="28" fillId="0" borderId="0" xfId="0" applyFont="1" applyAlignment="1" applyProtection="1">
      <alignment wrapText="1"/>
      <protection hidden="1"/>
    </xf>
    <xf numFmtId="0" fontId="4" fillId="28" borderId="34" xfId="0" applyNumberFormat="1" applyFont="1" applyFill="1" applyBorder="1" applyAlignment="1" applyProtection="1">
      <alignment horizontal="left" vertical="top"/>
      <protection locked="0"/>
    </xf>
    <xf numFmtId="0" fontId="4" fillId="28" borderId="39" xfId="0" applyNumberFormat="1" applyFont="1" applyFill="1" applyBorder="1" applyAlignment="1" applyProtection="1">
      <alignment horizontal="left" vertical="top"/>
      <protection locked="0"/>
    </xf>
    <xf numFmtId="0" fontId="4" fillId="28" borderId="43" xfId="0" applyNumberFormat="1" applyFont="1" applyFill="1" applyBorder="1" applyAlignment="1" applyProtection="1">
      <alignment horizontal="left" vertical="top"/>
      <protection locked="0"/>
    </xf>
    <xf numFmtId="0" fontId="62" fillId="24" borderId="0" xfId="0" applyFont="1" applyFill="1" applyAlignment="1" applyProtection="1">
      <alignment vertical="top" wrapText="1"/>
      <protection hidden="1"/>
    </xf>
    <xf numFmtId="0" fontId="9" fillId="24" borderId="0" xfId="0" applyFont="1" applyFill="1" applyAlignment="1" applyProtection="1">
      <alignment horizontal="left" vertical="top" wrapText="1"/>
      <protection hidden="1"/>
    </xf>
    <xf numFmtId="0" fontId="0" fillId="0" borderId="0" xfId="0" applyAlignment="1" applyProtection="1">
      <alignment vertical="top" wrapText="1"/>
      <protection hidden="1"/>
    </xf>
    <xf numFmtId="0" fontId="36" fillId="0" borderId="34" xfId="0" applyFont="1" applyFill="1" applyBorder="1" applyAlignment="1" applyProtection="1">
      <alignment vertical="top" wrapText="1"/>
      <protection hidden="1"/>
    </xf>
    <xf numFmtId="0" fontId="36" fillId="0" borderId="43" xfId="0" applyFont="1" applyFill="1" applyBorder="1" applyAlignment="1" applyProtection="1">
      <alignment vertical="top" wrapText="1"/>
      <protection hidden="1"/>
    </xf>
    <xf numFmtId="0" fontId="4" fillId="23" borderId="42" xfId="0" applyFont="1" applyFill="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60" fillId="0" borderId="0" xfId="0" applyFont="1" applyFill="1" applyAlignment="1" applyProtection="1">
      <alignment horizontal="left" vertical="top" wrapText="1"/>
      <protection hidden="1"/>
    </xf>
    <xf numFmtId="0" fontId="3" fillId="0" borderId="0" xfId="0" applyFont="1" applyFill="1" applyAlignment="1" applyProtection="1">
      <alignment horizontal="left" vertical="top" wrapText="1"/>
      <protection hidden="1"/>
    </xf>
    <xf numFmtId="14" fontId="4" fillId="23" borderId="34" xfId="0" applyNumberFormat="1" applyFont="1" applyFill="1" applyBorder="1" applyAlignment="1" applyProtection="1">
      <alignment horizontal="left" vertical="top" wrapText="1"/>
      <protection locked="0"/>
    </xf>
    <xf numFmtId="0" fontId="4" fillId="23" borderId="43" xfId="0" applyFont="1" applyFill="1" applyBorder="1" applyAlignment="1" applyProtection="1">
      <alignment horizontal="left" vertical="top" wrapText="1"/>
      <protection locked="0"/>
    </xf>
    <xf numFmtId="49" fontId="4" fillId="23" borderId="42" xfId="0" applyNumberFormat="1" applyFont="1" applyFill="1" applyBorder="1" applyAlignment="1" applyProtection="1">
      <alignment horizontal="center" vertical="center"/>
      <protection locked="0"/>
    </xf>
    <xf numFmtId="0" fontId="4" fillId="23" borderId="42" xfId="0" applyFont="1" applyFill="1" applyBorder="1" applyAlignment="1" applyProtection="1">
      <alignment horizontal="center" vertical="center"/>
      <protection locked="0"/>
    </xf>
    <xf numFmtId="0" fontId="4" fillId="23" borderId="34" xfId="0" applyFont="1" applyFill="1" applyBorder="1" applyAlignment="1" applyProtection="1">
      <alignment horizontal="center" vertical="center" wrapText="1"/>
      <protection locked="0"/>
    </xf>
    <xf numFmtId="0" fontId="4" fillId="23" borderId="43" xfId="0" applyFont="1" applyFill="1" applyBorder="1" applyAlignment="1" applyProtection="1">
      <alignment horizontal="center" vertical="center"/>
      <protection locked="0"/>
    </xf>
    <xf numFmtId="0" fontId="4" fillId="23" borderId="34"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hidden="1"/>
    </xf>
    <xf numFmtId="0" fontId="5" fillId="0" borderId="42" xfId="0" applyFont="1" applyBorder="1" applyAlignment="1" applyProtection="1">
      <alignment horizontal="center" vertical="top" wrapText="1"/>
      <protection hidden="1"/>
    </xf>
    <xf numFmtId="0" fontId="5" fillId="0" borderId="34" xfId="0" applyFont="1" applyBorder="1" applyAlignment="1" applyProtection="1">
      <alignment horizontal="center" vertical="top" wrapText="1"/>
      <protection hidden="1"/>
    </xf>
    <xf numFmtId="0" fontId="5" fillId="0" borderId="43" xfId="0" applyFont="1" applyBorder="1" applyAlignment="1" applyProtection="1">
      <alignment horizontal="center" vertical="top" wrapText="1"/>
      <protection hidden="1"/>
    </xf>
    <xf numFmtId="0" fontId="10" fillId="0" borderId="52" xfId="0" applyFont="1" applyFill="1" applyBorder="1" applyAlignment="1" applyProtection="1">
      <alignment horizontal="left" vertical="center" wrapText="1"/>
      <protection hidden="1"/>
    </xf>
    <xf numFmtId="0" fontId="0" fillId="0" borderId="52" xfId="0" applyBorder="1" applyAlignment="1" applyProtection="1">
      <alignment horizontal="left" vertical="center" wrapText="1"/>
      <protection hidden="1"/>
    </xf>
    <xf numFmtId="0" fontId="4" fillId="23" borderId="34" xfId="0" applyFont="1" applyFill="1" applyBorder="1" applyAlignment="1" applyProtection="1">
      <alignment horizontal="left" vertical="top" wrapText="1"/>
      <protection locked="0"/>
    </xf>
    <xf numFmtId="0" fontId="4" fillId="23" borderId="39" xfId="0" applyFont="1" applyFill="1" applyBorder="1" applyAlignment="1" applyProtection="1">
      <alignment horizontal="left" vertical="top" wrapText="1"/>
      <protection locked="0"/>
    </xf>
    <xf numFmtId="0" fontId="45" fillId="0" borderId="34" xfId="0" applyFont="1" applyFill="1" applyBorder="1" applyAlignment="1" applyProtection="1">
      <alignment horizontal="left" vertical="top"/>
      <protection hidden="1"/>
    </xf>
    <xf numFmtId="0" fontId="45" fillId="0" borderId="39" xfId="0" applyFont="1" applyFill="1" applyBorder="1" applyAlignment="1" applyProtection="1">
      <alignment horizontal="left" vertical="top"/>
      <protection hidden="1"/>
    </xf>
    <xf numFmtId="0" fontId="0" fillId="0" borderId="39" xfId="0" applyFill="1" applyBorder="1" applyAlignment="1" applyProtection="1">
      <alignment horizontal="left" vertical="top"/>
      <protection hidden="1"/>
    </xf>
    <xf numFmtId="0" fontId="0" fillId="0" borderId="39" xfId="0" applyBorder="1" applyAlignment="1" applyProtection="1">
      <alignment horizontal="left" vertical="top"/>
      <protection hidden="1"/>
    </xf>
    <xf numFmtId="0" fontId="0" fillId="0" borderId="39" xfId="0" applyBorder="1" applyAlignment="1" applyProtection="1">
      <alignment vertical="top"/>
      <protection hidden="1"/>
    </xf>
    <xf numFmtId="0" fontId="0" fillId="0" borderId="43" xfId="0" applyBorder="1" applyAlignment="1" applyProtection="1">
      <alignment vertical="top"/>
      <protection hidden="1"/>
    </xf>
    <xf numFmtId="0" fontId="58" fillId="0" borderId="0" xfId="53" applyFont="1" applyFill="1" applyBorder="1" applyAlignment="1" applyProtection="1">
      <alignment horizontal="left" vertical="top"/>
      <protection hidden="1"/>
    </xf>
    <xf numFmtId="0" fontId="58" fillId="0" borderId="0" xfId="53" applyFont="1" applyAlignment="1" applyProtection="1">
      <alignment vertical="top"/>
      <protection hidden="1"/>
    </xf>
    <xf numFmtId="0" fontId="3" fillId="24" borderId="52" xfId="0" applyFont="1" applyFill="1" applyBorder="1" applyAlignment="1" applyProtection="1">
      <alignment horizontal="left" vertical="top" wrapText="1"/>
      <protection hidden="1"/>
    </xf>
    <xf numFmtId="0" fontId="0" fillId="0" borderId="52" xfId="0" applyBorder="1" applyAlignment="1" applyProtection="1">
      <alignment horizontal="left" vertical="top" wrapText="1"/>
      <protection hidden="1"/>
    </xf>
    <xf numFmtId="0" fontId="52" fillId="23" borderId="34" xfId="0" applyFont="1" applyFill="1" applyBorder="1" applyAlignment="1" applyProtection="1">
      <alignment vertical="top" wrapText="1"/>
      <protection locked="0"/>
    </xf>
    <xf numFmtId="0" fontId="0" fillId="0" borderId="39" xfId="0" applyBorder="1" applyAlignment="1" applyProtection="1">
      <alignment wrapText="1"/>
      <protection locked="0"/>
    </xf>
    <xf numFmtId="0" fontId="0" fillId="0" borderId="43" xfId="0" applyBorder="1" applyAlignment="1" applyProtection="1">
      <alignment wrapText="1"/>
      <protection locked="0"/>
    </xf>
    <xf numFmtId="0" fontId="58" fillId="0" borderId="0" xfId="53" applyFont="1" applyAlignment="1" applyProtection="1">
      <alignment vertical="center" wrapText="1"/>
      <protection hidden="1"/>
    </xf>
    <xf numFmtId="0" fontId="58" fillId="0" borderId="0" xfId="53" applyFont="1" applyAlignment="1" applyProtection="1">
      <alignment wrapText="1"/>
      <protection hidden="1"/>
    </xf>
    <xf numFmtId="3" fontId="4" fillId="23" borderId="42" xfId="0" applyNumberFormat="1" applyFont="1" applyFill="1" applyBorder="1" applyAlignment="1" applyProtection="1">
      <alignment horizontal="center" vertical="top"/>
      <protection locked="0"/>
    </xf>
    <xf numFmtId="0" fontId="3" fillId="0" borderId="52" xfId="0" applyFont="1" applyFill="1" applyBorder="1" applyAlignment="1" applyProtection="1">
      <alignment horizontal="left" vertical="top" wrapText="1"/>
      <protection hidden="1"/>
    </xf>
    <xf numFmtId="0" fontId="0" fillId="0" borderId="52" xfId="0" applyBorder="1" applyAlignment="1" applyProtection="1">
      <alignment vertical="top" wrapText="1"/>
      <protection hidden="1"/>
    </xf>
    <xf numFmtId="0" fontId="2" fillId="0" borderId="0" xfId="0" applyFont="1" applyAlignment="1" applyProtection="1">
      <alignment horizontal="left" vertical="top" wrapText="1"/>
      <protection hidden="1"/>
    </xf>
    <xf numFmtId="0" fontId="2" fillId="0" borderId="0" xfId="0" applyFont="1" applyFill="1" applyBorder="1" applyAlignment="1" applyProtection="1">
      <alignment horizontal="left" wrapText="1"/>
      <protection hidden="1"/>
    </xf>
    <xf numFmtId="0" fontId="59" fillId="0" borderId="0" xfId="53" applyFont="1" applyAlignment="1" applyProtection="1">
      <alignment vertical="center" wrapText="1"/>
      <protection hidden="1"/>
    </xf>
    <xf numFmtId="0" fontId="59" fillId="0" borderId="0" xfId="53" applyFont="1" applyAlignment="1" applyProtection="1">
      <alignment wrapText="1"/>
      <protection hidden="1"/>
    </xf>
    <xf numFmtId="0" fontId="3" fillId="0" borderId="0" xfId="0" applyFont="1" applyFill="1" applyAlignment="1" applyProtection="1">
      <alignment horizontal="left" vertical="top" wrapText="1"/>
      <protection hidden="1"/>
    </xf>
    <xf numFmtId="0" fontId="63" fillId="0" borderId="34" xfId="0" applyFont="1" applyBorder="1" applyAlignment="1" applyProtection="1">
      <alignment horizontal="center" vertical="top" wrapText="1"/>
      <protection hidden="1"/>
    </xf>
    <xf numFmtId="0" fontId="63" fillId="0" borderId="43" xfId="0" applyFont="1" applyBorder="1" applyAlignment="1" applyProtection="1">
      <alignment horizontal="center" vertical="top" wrapText="1"/>
      <protection hidden="1"/>
    </xf>
    <xf numFmtId="0" fontId="63" fillId="0" borderId="39" xfId="0" applyFont="1" applyBorder="1" applyAlignment="1" applyProtection="1">
      <alignment horizontal="center" vertical="top" wrapText="1"/>
      <protection hidden="1"/>
    </xf>
    <xf numFmtId="0" fontId="63" fillId="0" borderId="42" xfId="0" applyFont="1" applyBorder="1" applyAlignment="1" applyProtection="1">
      <alignment horizontal="center" vertical="top" wrapText="1"/>
      <protection hidden="1"/>
    </xf>
    <xf numFmtId="0" fontId="66" fillId="27" borderId="34" xfId="0" applyNumberFormat="1" applyFont="1" applyFill="1" applyBorder="1" applyAlignment="1" applyProtection="1">
      <alignment horizontal="center" vertical="top" wrapText="1"/>
      <protection locked="0"/>
    </xf>
    <xf numFmtId="0" fontId="65" fillId="29" borderId="43" xfId="0" applyFont="1" applyFill="1" applyBorder="1" applyAlignment="1" applyProtection="1">
      <alignment horizontal="center" vertical="top" wrapText="1"/>
      <protection locked="0"/>
    </xf>
    <xf numFmtId="0" fontId="66" fillId="27" borderId="34" xfId="0" applyFont="1" applyFill="1" applyBorder="1" applyAlignment="1" applyProtection="1">
      <alignment horizontal="left" vertical="center" wrapText="1"/>
      <protection locked="0"/>
    </xf>
    <xf numFmtId="0" fontId="66" fillId="27" borderId="39" xfId="0" applyFont="1" applyFill="1" applyBorder="1" applyAlignment="1" applyProtection="1">
      <alignment horizontal="left" vertical="center" wrapText="1"/>
      <protection locked="0"/>
    </xf>
    <xf numFmtId="0" fontId="66" fillId="27" borderId="43" xfId="0" applyFont="1" applyFill="1" applyBorder="1" applyAlignment="1" applyProtection="1">
      <alignment horizontal="left" vertical="center" wrapText="1"/>
      <protection locked="0"/>
    </xf>
    <xf numFmtId="0" fontId="66" fillId="27" borderId="42" xfId="0" applyFont="1" applyFill="1" applyBorder="1" applyAlignment="1" applyProtection="1">
      <alignment horizontal="left" vertical="center" wrapText="1"/>
      <protection locked="0"/>
    </xf>
    <xf numFmtId="0" fontId="72" fillId="0" borderId="42" xfId="0" applyFont="1" applyFill="1" applyBorder="1" applyAlignment="1" applyProtection="1">
      <alignment vertical="top" wrapText="1"/>
      <protection hidden="1"/>
    </xf>
    <xf numFmtId="0" fontId="66" fillId="0" borderId="42" xfId="0" applyFont="1" applyFill="1" applyBorder="1" applyAlignment="1" applyProtection="1">
      <alignment vertical="top" wrapText="1"/>
      <protection hidden="1"/>
    </xf>
    <xf numFmtId="0" fontId="66" fillId="27" borderId="34" xfId="0" applyFont="1" applyFill="1" applyBorder="1" applyAlignment="1" applyProtection="1">
      <alignment horizontal="left" vertical="top" wrapText="1"/>
      <protection locked="0"/>
    </xf>
    <xf numFmtId="0" fontId="66" fillId="27" borderId="39" xfId="0" applyFont="1" applyFill="1" applyBorder="1" applyAlignment="1" applyProtection="1">
      <alignment horizontal="left" vertical="top" wrapText="1"/>
      <protection locked="0"/>
    </xf>
    <xf numFmtId="0" fontId="65" fillId="29" borderId="39" xfId="0" applyFont="1" applyFill="1" applyBorder="1" applyAlignment="1" applyProtection="1">
      <alignment horizontal="left" vertical="top" wrapText="1"/>
      <protection locked="0"/>
    </xf>
    <xf numFmtId="0" fontId="65" fillId="29" borderId="43" xfId="0" applyFont="1" applyFill="1" applyBorder="1" applyAlignment="1" applyProtection="1">
      <alignment horizontal="left" vertical="top" wrapText="1"/>
      <protection locked="0"/>
    </xf>
    <xf numFmtId="0" fontId="62" fillId="0" borderId="0" xfId="0" applyFont="1" applyBorder="1" applyAlignment="1" applyProtection="1">
      <alignment horizontal="left" vertical="top" wrapText="1"/>
      <protection hidden="1"/>
    </xf>
    <xf numFmtId="1" fontId="4" fillId="23" borderId="36" xfId="0" applyNumberFormat="1" applyFont="1" applyFill="1" applyBorder="1" applyAlignment="1" applyProtection="1">
      <alignment horizontal="right"/>
      <protection locked="0"/>
    </xf>
    <xf numFmtId="1" fontId="4" fillId="23" borderId="53" xfId="0" applyNumberFormat="1" applyFont="1" applyFill="1" applyBorder="1" applyAlignment="1" applyProtection="1">
      <alignment horizontal="right"/>
      <protection locked="0"/>
    </xf>
    <xf numFmtId="0" fontId="3" fillId="0" borderId="0" xfId="0" applyFont="1" applyFill="1" applyBorder="1" applyAlignment="1" applyProtection="1">
      <alignment horizontal="left" vertical="top" wrapText="1"/>
      <protection hidden="1"/>
    </xf>
    <xf numFmtId="0" fontId="4" fillId="23" borderId="34" xfId="0" applyFont="1" applyFill="1" applyBorder="1" applyAlignment="1" applyProtection="1">
      <alignment horizontal="center" vertical="center"/>
      <protection locked="0"/>
    </xf>
    <xf numFmtId="0" fontId="4" fillId="23" borderId="43" xfId="0" applyFont="1" applyFill="1" applyBorder="1" applyAlignment="1" applyProtection="1">
      <alignment horizontal="center" vertical="center"/>
      <protection locked="0"/>
    </xf>
    <xf numFmtId="1" fontId="4" fillId="23" borderId="34" xfId="0" applyNumberFormat="1" applyFont="1" applyFill="1" applyBorder="1" applyAlignment="1" applyProtection="1">
      <alignment horizontal="right"/>
      <protection locked="0"/>
    </xf>
    <xf numFmtId="1" fontId="4" fillId="23" borderId="43" xfId="0" applyNumberFormat="1" applyFont="1" applyFill="1" applyBorder="1" applyAlignment="1" applyProtection="1">
      <alignment horizontal="right"/>
      <protection locked="0"/>
    </xf>
    <xf numFmtId="0" fontId="4" fillId="23" borderId="34" xfId="0" applyFont="1" applyFill="1" applyBorder="1" applyAlignment="1" applyProtection="1">
      <alignment vertical="top" wrapText="1"/>
      <protection locked="0"/>
    </xf>
    <xf numFmtId="0" fontId="4" fillId="23" borderId="39" xfId="0" applyFont="1" applyFill="1" applyBorder="1" applyAlignment="1" applyProtection="1">
      <alignment vertical="top" wrapText="1"/>
      <protection locked="0"/>
    </xf>
    <xf numFmtId="0" fontId="0" fillId="0" borderId="43" xfId="0" applyFont="1" applyBorder="1" applyAlignment="1" applyProtection="1">
      <alignment vertical="top" wrapText="1"/>
      <protection locked="0"/>
    </xf>
    <xf numFmtId="0" fontId="4" fillId="23" borderId="42" xfId="0" applyFont="1" applyFill="1" applyBorder="1" applyAlignment="1" applyProtection="1">
      <alignment vertical="top" wrapText="1"/>
      <protection locked="0"/>
    </xf>
    <xf numFmtId="0" fontId="36" fillId="0" borderId="42" xfId="0" applyFont="1" applyFill="1" applyBorder="1" applyAlignment="1" applyProtection="1">
      <alignment vertical="top" wrapText="1"/>
      <protection hidden="1"/>
    </xf>
    <xf numFmtId="0" fontId="4" fillId="0" borderId="42" xfId="0" applyFont="1" applyFill="1" applyBorder="1" applyAlignment="1" applyProtection="1">
      <alignment vertical="top" wrapText="1"/>
      <protection hidden="1"/>
    </xf>
    <xf numFmtId="0" fontId="4" fillId="24" borderId="34" xfId="0" applyFont="1" applyFill="1" applyBorder="1" applyAlignment="1" applyProtection="1">
      <alignment horizontal="center" vertical="center"/>
      <protection hidden="1"/>
    </xf>
    <xf numFmtId="0" fontId="4" fillId="24" borderId="43" xfId="0" applyFont="1" applyFill="1" applyBorder="1" applyAlignment="1" applyProtection="1">
      <alignment horizontal="center" vertical="center"/>
      <protection hidden="1"/>
    </xf>
    <xf numFmtId="0" fontId="5" fillId="0" borderId="42" xfId="0" applyFont="1" applyBorder="1" applyAlignment="1" applyProtection="1">
      <alignment horizontal="center" vertical="center" wrapText="1"/>
      <protection hidden="1"/>
    </xf>
    <xf numFmtId="0" fontId="4" fillId="23" borderId="39" xfId="0" applyFont="1" applyFill="1" applyBorder="1" applyAlignment="1" applyProtection="1">
      <alignment horizontal="center" vertical="center"/>
      <protection locked="0"/>
    </xf>
    <xf numFmtId="0" fontId="4" fillId="23" borderId="43" xfId="0" applyFont="1" applyFill="1" applyBorder="1" applyAlignment="1" applyProtection="1">
      <alignment vertical="top" wrapText="1"/>
      <protection locked="0"/>
    </xf>
    <xf numFmtId="0" fontId="2" fillId="0" borderId="0" xfId="0" applyFont="1" applyFill="1" applyBorder="1" applyAlignment="1" applyProtection="1">
      <alignment horizontal="left" vertical="top" wrapText="1"/>
      <protection hidden="1"/>
    </xf>
    <xf numFmtId="0" fontId="5" fillId="0" borderId="34" xfId="0" applyNumberFormat="1" applyFont="1" applyBorder="1" applyAlignment="1" applyProtection="1">
      <alignment horizontal="center" vertical="center" wrapText="1"/>
      <protection hidden="1"/>
    </xf>
    <xf numFmtId="0" fontId="5" fillId="0" borderId="39" xfId="0" applyNumberFormat="1" applyFont="1" applyBorder="1" applyAlignment="1" applyProtection="1">
      <alignment horizontal="center" vertical="center" wrapText="1"/>
      <protection hidden="1"/>
    </xf>
    <xf numFmtId="0" fontId="0" fillId="0" borderId="39" xfId="0" applyNumberFormat="1" applyBorder="1" applyAlignment="1" applyProtection="1">
      <alignment wrapText="1"/>
      <protection hidden="1"/>
    </xf>
    <xf numFmtId="0" fontId="0" fillId="0" borderId="43" xfId="0" applyNumberFormat="1" applyBorder="1" applyAlignment="1" applyProtection="1">
      <alignment wrapText="1"/>
      <protection hidden="1"/>
    </xf>
    <xf numFmtId="0" fontId="4" fillId="23" borderId="34" xfId="0" applyFont="1" applyFill="1" applyBorder="1" applyAlignment="1" applyProtection="1">
      <alignment horizontal="center" vertical="top" wrapText="1"/>
      <protection locked="0"/>
    </xf>
    <xf numFmtId="0" fontId="0" fillId="0" borderId="39" xfId="0" applyFont="1" applyBorder="1" applyAlignment="1" applyProtection="1">
      <alignment wrapText="1"/>
      <protection locked="0"/>
    </xf>
    <xf numFmtId="0" fontId="0" fillId="0" borderId="43" xfId="0" applyFont="1" applyBorder="1" applyAlignment="1" applyProtection="1">
      <alignment wrapText="1"/>
      <protection locked="0"/>
    </xf>
    <xf numFmtId="0" fontId="4" fillId="23" borderId="17" xfId="0" applyFont="1" applyFill="1" applyBorder="1" applyAlignment="1" applyProtection="1">
      <alignment horizontal="left" vertical="top" wrapText="1"/>
      <protection locked="0"/>
    </xf>
    <xf numFmtId="0" fontId="4" fillId="23" borderId="52" xfId="0" applyFont="1" applyFill="1" applyBorder="1" applyAlignment="1" applyProtection="1">
      <alignment horizontal="left" vertical="top" wrapText="1"/>
      <protection locked="0"/>
    </xf>
    <xf numFmtId="0" fontId="0" fillId="0" borderId="52" xfId="0" applyFont="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9" fillId="0" borderId="0" xfId="0" applyFont="1" applyAlignment="1" applyProtection="1">
      <alignment horizontal="left"/>
      <protection hidden="1"/>
    </xf>
    <xf numFmtId="0" fontId="3" fillId="24" borderId="0" xfId="0" applyFont="1" applyFill="1" applyBorder="1" applyAlignment="1" applyProtection="1">
      <alignment horizontal="left" vertical="top" wrapText="1"/>
      <protection hidden="1"/>
    </xf>
    <xf numFmtId="2" fontId="5" fillId="0" borderId="4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left" vertical="top" wrapText="1"/>
      <protection hidden="1"/>
    </xf>
    <xf numFmtId="0" fontId="4" fillId="0" borderId="34" xfId="0" applyFont="1" applyFill="1" applyBorder="1" applyAlignment="1" applyProtection="1">
      <alignment horizontal="center" vertical="center"/>
      <protection hidden="1"/>
    </xf>
    <xf numFmtId="0" fontId="4" fillId="0" borderId="43" xfId="0" applyFont="1" applyFill="1" applyBorder="1" applyAlignment="1" applyProtection="1">
      <alignment horizontal="center" vertical="center"/>
      <protection hidden="1"/>
    </xf>
    <xf numFmtId="0" fontId="4" fillId="0" borderId="36" xfId="0" applyFont="1" applyFill="1" applyBorder="1" applyAlignment="1" applyProtection="1">
      <alignment horizontal="center" vertical="center"/>
      <protection hidden="1"/>
    </xf>
    <xf numFmtId="0" fontId="4" fillId="0" borderId="53" xfId="0" applyFont="1" applyFill="1" applyBorder="1" applyAlignment="1" applyProtection="1">
      <alignment horizontal="center" vertical="center"/>
      <protection hidden="1"/>
    </xf>
    <xf numFmtId="0" fontId="4" fillId="23" borderId="15" xfId="0" applyFont="1" applyFill="1" applyBorder="1" applyAlignment="1" applyProtection="1">
      <alignment horizontal="left" vertical="top" wrapText="1"/>
      <protection locked="0"/>
    </xf>
    <xf numFmtId="0" fontId="4" fillId="23" borderId="0" xfId="0" applyFont="1" applyFill="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36" fillId="0" borderId="13" xfId="0" applyFont="1" applyFill="1" applyBorder="1" applyAlignment="1" applyProtection="1">
      <alignment vertical="top" wrapText="1"/>
      <protection hidden="1"/>
    </xf>
    <xf numFmtId="0" fontId="36" fillId="0" borderId="46" xfId="0" applyFont="1" applyFill="1" applyBorder="1" applyAlignment="1" applyProtection="1">
      <alignment vertical="top" wrapText="1"/>
      <protection hidden="1"/>
    </xf>
    <xf numFmtId="0" fontId="4" fillId="30" borderId="34" xfId="0" applyFont="1" applyFill="1" applyBorder="1" applyAlignment="1" applyProtection="1">
      <alignment horizontal="center" vertical="top" wrapText="1"/>
      <protection locked="0"/>
    </xf>
    <xf numFmtId="0" fontId="0" fillId="30" borderId="39" xfId="0" applyFont="1" applyFill="1" applyBorder="1" applyAlignment="1" applyProtection="1">
      <alignment wrapText="1"/>
      <protection locked="0"/>
    </xf>
    <xf numFmtId="0" fontId="0" fillId="30" borderId="43" xfId="0" applyFont="1" applyFill="1" applyBorder="1" applyAlignment="1" applyProtection="1">
      <alignment wrapText="1"/>
      <protection locked="0"/>
    </xf>
    <xf numFmtId="0" fontId="4" fillId="23" borderId="43" xfId="0" applyFont="1" applyFill="1" applyBorder="1" applyAlignment="1" applyProtection="1">
      <alignment horizontal="center" vertical="top" wrapText="1"/>
      <protection locked="0"/>
    </xf>
    <xf numFmtId="0" fontId="5" fillId="24" borderId="34" xfId="0" applyFont="1" applyFill="1" applyBorder="1" applyAlignment="1" applyProtection="1">
      <alignment horizontal="center" vertical="top" wrapText="1"/>
      <protection hidden="1"/>
    </xf>
    <xf numFmtId="0" fontId="5" fillId="24" borderId="39" xfId="0" applyFont="1" applyFill="1" applyBorder="1" applyAlignment="1" applyProtection="1">
      <alignment horizontal="center" vertical="top" wrapText="1"/>
      <protection hidden="1"/>
    </xf>
    <xf numFmtId="0" fontId="5" fillId="24" borderId="34" xfId="0" applyNumberFormat="1" applyFont="1" applyFill="1" applyBorder="1" applyAlignment="1" applyProtection="1">
      <alignment horizontal="center" vertical="top" wrapText="1"/>
      <protection hidden="1"/>
    </xf>
    <xf numFmtId="0" fontId="5" fillId="24" borderId="39" xfId="0" applyNumberFormat="1" applyFont="1" applyFill="1" applyBorder="1" applyAlignment="1" applyProtection="1">
      <alignment horizontal="center" vertical="top" wrapText="1"/>
      <protection hidden="1"/>
    </xf>
    <xf numFmtId="0" fontId="0" fillId="0" borderId="43" xfId="0" applyBorder="1" applyAlignment="1" applyProtection="1">
      <alignment vertical="top" wrapText="1"/>
      <protection hidden="1"/>
    </xf>
    <xf numFmtId="0" fontId="66" fillId="23" borderId="34" xfId="0" applyFont="1" applyFill="1" applyBorder="1" applyAlignment="1" applyProtection="1">
      <alignment horizontal="left" vertical="top" wrapText="1"/>
      <protection locked="0"/>
    </xf>
    <xf numFmtId="0" fontId="66" fillId="23" borderId="39" xfId="0" applyFont="1" applyFill="1" applyBorder="1" applyAlignment="1" applyProtection="1">
      <alignment horizontal="left" vertical="top" wrapText="1"/>
      <protection locked="0"/>
    </xf>
    <xf numFmtId="0" fontId="66" fillId="23" borderId="43" xfId="0" applyFont="1" applyFill="1" applyBorder="1" applyAlignment="1" applyProtection="1">
      <alignment horizontal="left" vertical="top" wrapText="1"/>
      <protection locked="0"/>
    </xf>
    <xf numFmtId="196" fontId="4" fillId="23" borderId="36" xfId="0" applyNumberFormat="1" applyFont="1" applyFill="1" applyBorder="1" applyAlignment="1" applyProtection="1">
      <alignment horizontal="right" vertical="center" indent="1"/>
      <protection locked="0"/>
    </xf>
    <xf numFmtId="196" fontId="4" fillId="23" borderId="53" xfId="0" applyNumberFormat="1" applyFont="1" applyFill="1" applyBorder="1" applyAlignment="1" applyProtection="1">
      <alignment horizontal="right" vertical="center" indent="1"/>
      <protection locked="0"/>
    </xf>
    <xf numFmtId="196" fontId="4" fillId="23" borderId="17" xfId="0" applyNumberFormat="1" applyFont="1" applyFill="1" applyBorder="1" applyAlignment="1" applyProtection="1">
      <alignment horizontal="right" vertical="center" indent="1"/>
      <protection locked="0"/>
    </xf>
    <xf numFmtId="196" fontId="4" fillId="23" borderId="18" xfId="0" applyNumberFormat="1" applyFont="1" applyFill="1" applyBorder="1" applyAlignment="1" applyProtection="1">
      <alignment horizontal="right" vertical="center" indent="1"/>
      <protection locked="0"/>
    </xf>
    <xf numFmtId="196" fontId="4" fillId="23" borderId="34" xfId="0" applyNumberFormat="1" applyFont="1" applyFill="1" applyBorder="1" applyAlignment="1" applyProtection="1">
      <alignment horizontal="right" vertical="center" indent="1"/>
      <protection locked="0"/>
    </xf>
    <xf numFmtId="196" fontId="4" fillId="23" borderId="43" xfId="0" applyNumberFormat="1" applyFont="1" applyFill="1" applyBorder="1" applyAlignment="1" applyProtection="1">
      <alignment horizontal="right" vertical="center" indent="1"/>
      <protection locked="0"/>
    </xf>
    <xf numFmtId="196" fontId="4" fillId="23" borderId="31" xfId="0" applyNumberFormat="1" applyFont="1" applyFill="1" applyBorder="1" applyAlignment="1" applyProtection="1">
      <alignment horizontal="right" vertical="center" indent="1"/>
      <protection locked="0"/>
    </xf>
    <xf numFmtId="196" fontId="4" fillId="23" borderId="54" xfId="0" applyNumberFormat="1" applyFont="1" applyFill="1" applyBorder="1" applyAlignment="1" applyProtection="1">
      <alignment horizontal="right" vertical="center" indent="1"/>
      <protection locked="0"/>
    </xf>
    <xf numFmtId="0" fontId="5" fillId="0" borderId="39" xfId="0" applyFont="1" applyBorder="1" applyAlignment="1" applyProtection="1">
      <alignment horizontal="center" vertical="top" wrapText="1"/>
      <protection hidden="1"/>
    </xf>
    <xf numFmtId="0" fontId="66" fillId="27" borderId="34" xfId="0" applyFont="1" applyFill="1" applyBorder="1" applyAlignment="1" applyProtection="1">
      <alignment horizontal="left" wrapText="1"/>
      <protection hidden="1"/>
    </xf>
    <xf numFmtId="0" fontId="66" fillId="27" borderId="39" xfId="0" applyFont="1" applyFill="1" applyBorder="1" applyAlignment="1" applyProtection="1">
      <alignment horizontal="left" wrapText="1"/>
      <protection hidden="1"/>
    </xf>
    <xf numFmtId="0" fontId="66" fillId="27" borderId="43" xfId="0" applyFont="1" applyFill="1" applyBorder="1" applyAlignment="1" applyProtection="1">
      <alignment horizontal="left" wrapText="1"/>
      <protection hidden="1"/>
    </xf>
    <xf numFmtId="0" fontId="75" fillId="0" borderId="0" xfId="0" applyFont="1" applyAlignment="1" applyProtection="1">
      <alignment horizontal="left" vertical="top" wrapText="1"/>
      <protection hidden="1"/>
    </xf>
    <xf numFmtId="0" fontId="66" fillId="27" borderId="34" xfId="0" applyFont="1" applyFill="1" applyBorder="1" applyAlignment="1" applyProtection="1">
      <alignment horizontal="center" wrapText="1"/>
      <protection hidden="1"/>
    </xf>
    <xf numFmtId="0" fontId="66" fillId="27" borderId="43" xfId="0" applyFont="1" applyFill="1" applyBorder="1" applyAlignment="1" applyProtection="1">
      <alignment horizontal="center" wrapText="1"/>
      <protection hidden="1"/>
    </xf>
    <xf numFmtId="0" fontId="63" fillId="27" borderId="34" xfId="0" applyFont="1" applyFill="1" applyBorder="1" applyAlignment="1" applyProtection="1">
      <alignment horizontal="center"/>
      <protection hidden="1"/>
    </xf>
    <xf numFmtId="0" fontId="63" fillId="27" borderId="43" xfId="0" applyFont="1" applyFill="1" applyBorder="1" applyAlignment="1" applyProtection="1">
      <alignment horizont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wrapText="1"/>
      <protection hidden="1"/>
    </xf>
    <xf numFmtId="0" fontId="0" fillId="0" borderId="0" xfId="0" applyNumberFormat="1" applyFont="1" applyFill="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5" fillId="0" borderId="42" xfId="0" applyFont="1" applyFill="1" applyBorder="1" applyAlignment="1" applyProtection="1">
      <alignment horizontal="center" vertical="center" textRotation="90"/>
      <protection hidden="1"/>
    </xf>
    <xf numFmtId="0" fontId="5" fillId="0" borderId="44" xfId="0" applyFont="1" applyFill="1" applyBorder="1" applyAlignment="1" applyProtection="1">
      <alignment horizontal="center" vertical="center" textRotation="90"/>
      <protection hidden="1"/>
    </xf>
    <xf numFmtId="0" fontId="4" fillId="23" borderId="31" xfId="0" applyFont="1" applyFill="1" applyBorder="1" applyAlignment="1" applyProtection="1">
      <alignment horizontal="center" vertical="center"/>
      <protection locked="0"/>
    </xf>
    <xf numFmtId="0" fontId="4" fillId="23" borderId="54" xfId="0" applyFont="1" applyFill="1" applyBorder="1" applyAlignment="1" applyProtection="1">
      <alignment horizontal="center" vertical="center"/>
      <protection locked="0"/>
    </xf>
    <xf numFmtId="0" fontId="4" fillId="23" borderId="17" xfId="0" applyFont="1" applyFill="1" applyBorder="1" applyAlignment="1" applyProtection="1">
      <alignment horizontal="center" vertical="center"/>
      <protection locked="0"/>
    </xf>
    <xf numFmtId="0" fontId="4" fillId="23" borderId="18" xfId="0" applyFont="1" applyFill="1" applyBorder="1" applyAlignment="1" applyProtection="1">
      <alignment horizontal="center" vertical="center"/>
      <protection locked="0"/>
    </xf>
    <xf numFmtId="0" fontId="4" fillId="23" borderId="36" xfId="0" applyFont="1" applyFill="1" applyBorder="1" applyAlignment="1" applyProtection="1">
      <alignment horizontal="center" vertical="center"/>
      <protection locked="0"/>
    </xf>
    <xf numFmtId="0" fontId="4" fillId="23" borderId="53" xfId="0" applyFont="1" applyFill="1" applyBorder="1" applyAlignment="1" applyProtection="1">
      <alignment horizontal="center" vertical="center"/>
      <protection locked="0"/>
    </xf>
    <xf numFmtId="0" fontId="5" fillId="0" borderId="45" xfId="0" applyFont="1" applyFill="1" applyBorder="1" applyAlignment="1" applyProtection="1">
      <alignment horizontal="center" vertical="center" textRotation="90"/>
      <protection hidden="1"/>
    </xf>
    <xf numFmtId="0" fontId="5" fillId="0" borderId="20" xfId="0" applyFont="1" applyFill="1" applyBorder="1" applyAlignment="1" applyProtection="1">
      <alignment horizontal="center" vertical="center" textRotation="90"/>
      <protection hidden="1"/>
    </xf>
    <xf numFmtId="0" fontId="5" fillId="0" borderId="21" xfId="0" applyFont="1" applyFill="1" applyBorder="1" applyAlignment="1" applyProtection="1">
      <alignment horizontal="center" vertical="center" textRotation="90"/>
      <protection hidden="1"/>
    </xf>
    <xf numFmtId="0" fontId="66" fillId="27" borderId="43" xfId="0" applyNumberFormat="1" applyFont="1" applyFill="1" applyBorder="1" applyAlignment="1" applyProtection="1">
      <alignment horizontal="center" vertical="top" wrapText="1"/>
      <protection locked="0"/>
    </xf>
    <xf numFmtId="0" fontId="62" fillId="0" borderId="0" xfId="0" applyFont="1" applyAlignment="1" applyProtection="1">
      <alignment horizontal="left" vertical="top" wrapText="1"/>
      <protection hidden="1"/>
    </xf>
    <xf numFmtId="0" fontId="63" fillId="27" borderId="34" xfId="0" applyFont="1" applyFill="1" applyBorder="1" applyAlignment="1" applyProtection="1">
      <alignment horizontal="left" vertical="top" wrapText="1"/>
      <protection locked="0"/>
    </xf>
    <xf numFmtId="0" fontId="63" fillId="27" borderId="39" xfId="0" applyFont="1" applyFill="1" applyBorder="1" applyAlignment="1" applyProtection="1">
      <alignment horizontal="left" vertical="top" wrapText="1"/>
      <protection locked="0"/>
    </xf>
    <xf numFmtId="0" fontId="62" fillId="29" borderId="39" xfId="0" applyFont="1" applyFill="1" applyBorder="1" applyAlignment="1" applyProtection="1">
      <alignment horizontal="left" vertical="top" wrapText="1"/>
      <protection locked="0"/>
    </xf>
    <xf numFmtId="0" fontId="62" fillId="29" borderId="43" xfId="0" applyFont="1" applyFill="1" applyBorder="1" applyAlignment="1" applyProtection="1">
      <alignment horizontal="left" vertical="top" wrapText="1"/>
      <protection locked="0"/>
    </xf>
    <xf numFmtId="2" fontId="5" fillId="0" borderId="34" xfId="0" applyNumberFormat="1" applyFont="1" applyFill="1" applyBorder="1" applyAlignment="1" applyProtection="1">
      <alignment horizontal="center" vertical="center"/>
      <protection hidden="1"/>
    </xf>
    <xf numFmtId="2" fontId="5" fillId="0" borderId="43" xfId="0" applyNumberFormat="1" applyFont="1" applyFill="1" applyBorder="1" applyAlignment="1" applyProtection="1">
      <alignment horizontal="center" vertical="center"/>
      <protection hidden="1"/>
    </xf>
    <xf numFmtId="0" fontId="5" fillId="0" borderId="42" xfId="0" applyFont="1" applyFill="1" applyBorder="1" applyAlignment="1" applyProtection="1">
      <alignment horizontal="center" vertical="center"/>
      <protection hidden="1"/>
    </xf>
    <xf numFmtId="0" fontId="5" fillId="0" borderId="19" xfId="0" applyFont="1" applyBorder="1" applyAlignment="1" applyProtection="1">
      <alignment horizontal="center" vertical="top" wrapText="1"/>
      <protection hidden="1"/>
    </xf>
    <xf numFmtId="0" fontId="0" fillId="0" borderId="21" xfId="0" applyBorder="1" applyAlignment="1" applyProtection="1">
      <alignment horizontal="center" vertical="top" wrapText="1"/>
      <protection hidden="1"/>
    </xf>
    <xf numFmtId="0" fontId="5" fillId="0" borderId="13" xfId="0" applyFont="1" applyBorder="1" applyAlignment="1" applyProtection="1">
      <alignment horizontal="center" vertical="top" wrapText="1"/>
      <protection hidden="1"/>
    </xf>
    <xf numFmtId="0" fontId="5" fillId="0" borderId="14" xfId="0" applyFont="1" applyBorder="1" applyAlignment="1" applyProtection="1">
      <alignment horizontal="center" vertical="top" wrapText="1"/>
      <protection hidden="1"/>
    </xf>
    <xf numFmtId="0" fontId="5" fillId="0" borderId="17" xfId="0" applyFont="1" applyBorder="1" applyAlignment="1" applyProtection="1">
      <alignment horizontal="center" vertical="top" wrapText="1"/>
      <protection hidden="1"/>
    </xf>
    <xf numFmtId="0" fontId="5" fillId="0" borderId="18" xfId="0" applyFont="1" applyBorder="1" applyAlignment="1" applyProtection="1">
      <alignment horizontal="center" vertical="top" wrapText="1"/>
      <protection hidden="1"/>
    </xf>
    <xf numFmtId="0" fontId="51" fillId="0" borderId="0" xfId="53" applyFont="1" applyAlignment="1" applyProtection="1">
      <alignment horizontal="left"/>
      <protection hidden="1"/>
    </xf>
    <xf numFmtId="0" fontId="58" fillId="0" borderId="0" xfId="53" applyFont="1" applyAlignment="1" applyProtection="1">
      <alignment/>
      <protection hidden="1"/>
    </xf>
    <xf numFmtId="0" fontId="5" fillId="0" borderId="46" xfId="0" applyFont="1" applyFill="1" applyBorder="1" applyAlignment="1" applyProtection="1">
      <alignment horizontal="left" vertical="center"/>
      <protection hidden="1"/>
    </xf>
    <xf numFmtId="0" fontId="0" fillId="0" borderId="46" xfId="0" applyBorder="1" applyAlignment="1" applyProtection="1">
      <alignment/>
      <protection hidden="1"/>
    </xf>
    <xf numFmtId="0" fontId="4" fillId="23" borderId="13" xfId="0" applyFont="1" applyFill="1" applyBorder="1" applyAlignment="1" applyProtection="1">
      <alignment horizontal="left" vertical="top" wrapText="1"/>
      <protection locked="0"/>
    </xf>
    <xf numFmtId="0" fontId="4" fillId="23" borderId="46" xfId="0" applyFont="1" applyFill="1" applyBorder="1" applyAlignment="1" applyProtection="1">
      <alignment horizontal="left" vertical="top" wrapText="1"/>
      <protection locked="0"/>
    </xf>
    <xf numFmtId="0" fontId="0" fillId="0" borderId="46"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23" borderId="19" xfId="0" applyFill="1" applyBorder="1" applyAlignment="1" applyProtection="1">
      <alignment/>
      <protection hidden="1"/>
    </xf>
    <xf numFmtId="0" fontId="0" fillId="0" borderId="21" xfId="0" applyBorder="1" applyAlignment="1" applyProtection="1">
      <alignment/>
      <protection hidden="1"/>
    </xf>
    <xf numFmtId="0" fontId="67" fillId="0" borderId="0" xfId="0" applyFont="1" applyFill="1" applyAlignment="1" applyProtection="1">
      <alignment horizontal="left" vertical="top" wrapText="1"/>
      <protection hidden="1"/>
    </xf>
    <xf numFmtId="2" fontId="63" fillId="0" borderId="42" xfId="0" applyNumberFormat="1" applyFont="1" applyFill="1" applyBorder="1" applyAlignment="1" applyProtection="1">
      <alignment horizontal="center" vertical="center"/>
      <protection hidden="1"/>
    </xf>
    <xf numFmtId="0" fontId="62" fillId="0" borderId="0" xfId="0" applyFont="1" applyFill="1" applyBorder="1" applyAlignment="1" applyProtection="1">
      <alignment horizontal="left" wrapText="1"/>
      <protection hidden="1"/>
    </xf>
    <xf numFmtId="2" fontId="63" fillId="0" borderId="34" xfId="0" applyNumberFormat="1" applyFont="1" applyFill="1" applyBorder="1" applyAlignment="1" applyProtection="1">
      <alignment horizontal="center" vertical="center"/>
      <protection hidden="1"/>
    </xf>
    <xf numFmtId="2" fontId="63" fillId="0" borderId="43" xfId="0" applyNumberFormat="1" applyFont="1" applyFill="1" applyBorder="1" applyAlignment="1" applyProtection="1">
      <alignment horizontal="center" vertical="center"/>
      <protection hidden="1"/>
    </xf>
    <xf numFmtId="0" fontId="65" fillId="23" borderId="19" xfId="0" applyFont="1" applyFill="1" applyBorder="1" applyAlignment="1" applyProtection="1">
      <alignment/>
      <protection hidden="1"/>
    </xf>
    <xf numFmtId="0" fontId="65" fillId="0" borderId="21" xfId="0" applyFont="1" applyBorder="1" applyAlignment="1" applyProtection="1">
      <alignment/>
      <protection hidden="1"/>
    </xf>
    <xf numFmtId="0" fontId="63" fillId="0" borderId="42" xfId="0" applyFont="1" applyBorder="1" applyAlignment="1" applyProtection="1">
      <alignment horizontal="center" vertical="center"/>
      <protection hidden="1"/>
    </xf>
    <xf numFmtId="0" fontId="65" fillId="0" borderId="42" xfId="0" applyFont="1" applyBorder="1" applyAlignment="1">
      <alignment/>
    </xf>
    <xf numFmtId="0" fontId="66" fillId="0" borderId="42" xfId="0" applyFont="1" applyFill="1" applyBorder="1" applyAlignment="1" applyProtection="1">
      <alignment horizontal="center" vertical="center"/>
      <protection hidden="1"/>
    </xf>
    <xf numFmtId="0" fontId="57" fillId="0" borderId="0" xfId="53" applyFont="1" applyAlignment="1" applyProtection="1">
      <alignment horizontal="left"/>
      <protection hidden="1"/>
    </xf>
    <xf numFmtId="0" fontId="62" fillId="0" borderId="0" xfId="0" applyFont="1" applyFill="1" applyBorder="1" applyAlignment="1" applyProtection="1">
      <alignment horizontal="left" vertical="center" wrapText="1"/>
      <protection hidden="1"/>
    </xf>
    <xf numFmtId="0" fontId="63" fillId="0" borderId="42" xfId="0" applyFont="1" applyFill="1" applyBorder="1" applyAlignment="1" applyProtection="1">
      <alignment horizontal="center" vertical="center"/>
      <protection hidden="1"/>
    </xf>
    <xf numFmtId="0" fontId="63" fillId="0" borderId="42" xfId="0" applyFont="1" applyBorder="1" applyAlignment="1" applyProtection="1">
      <alignment horizontal="center" vertical="center" wrapText="1"/>
      <protection hidden="1"/>
    </xf>
    <xf numFmtId="0" fontId="65" fillId="0" borderId="0" xfId="0" applyFont="1" applyAlignment="1" applyProtection="1">
      <alignment vertical="top" wrapText="1"/>
      <protection hidden="1"/>
    </xf>
    <xf numFmtId="0" fontId="61" fillId="23" borderId="42" xfId="0" applyFont="1" applyFill="1" applyBorder="1" applyAlignment="1" applyProtection="1">
      <alignment horizontal="left" vertical="top" wrapText="1"/>
      <protection locked="0"/>
    </xf>
    <xf numFmtId="0" fontId="4" fillId="23" borderId="42" xfId="0" applyFont="1" applyFill="1" applyBorder="1" applyAlignment="1" applyProtection="1">
      <alignment horizontal="left" vertical="top" wrapText="1"/>
      <protection locked="0"/>
    </xf>
    <xf numFmtId="0" fontId="4" fillId="23" borderId="42" xfId="0" applyFont="1" applyFill="1" applyBorder="1" applyAlignment="1" applyProtection="1">
      <alignment horizontal="left" vertical="top"/>
      <protection locked="0"/>
    </xf>
    <xf numFmtId="0" fontId="4" fillId="23" borderId="34" xfId="0" applyFont="1" applyFill="1" applyBorder="1" applyAlignment="1" applyProtection="1">
      <alignment horizontal="left" vertical="top" wrapText="1"/>
      <protection locked="0"/>
    </xf>
    <xf numFmtId="0" fontId="4" fillId="23" borderId="43" xfId="0" applyFont="1" applyFill="1" applyBorder="1" applyAlignment="1" applyProtection="1">
      <alignment horizontal="left" vertical="top" wrapText="1"/>
      <protection locked="0"/>
    </xf>
    <xf numFmtId="0" fontId="5" fillId="0" borderId="42" xfId="0" applyFont="1" applyBorder="1" applyAlignment="1" applyProtection="1">
      <alignment horizontal="left" vertical="top"/>
      <protection hidden="1"/>
    </xf>
    <xf numFmtId="0" fontId="4" fillId="23" borderId="17" xfId="0" applyFont="1" applyFill="1" applyBorder="1" applyAlignment="1" applyProtection="1">
      <alignment horizontal="center" vertical="top" wrapText="1"/>
      <protection locked="0"/>
    </xf>
    <xf numFmtId="0" fontId="4" fillId="23" borderId="18" xfId="0" applyFont="1" applyFill="1" applyBorder="1" applyAlignment="1" applyProtection="1">
      <alignment horizontal="center" vertical="top" wrapText="1"/>
      <protection locked="0"/>
    </xf>
    <xf numFmtId="0" fontId="5" fillId="0" borderId="42" xfId="0" applyFont="1" applyFill="1" applyBorder="1" applyAlignment="1" applyProtection="1">
      <alignment horizontal="left" vertical="top" wrapText="1"/>
      <protection hidden="1"/>
    </xf>
    <xf numFmtId="0" fontId="0" fillId="0" borderId="42" xfId="0" applyFont="1" applyBorder="1" applyAlignment="1" applyProtection="1">
      <alignment horizontal="left" vertical="top" wrapText="1"/>
      <protection hidden="1"/>
    </xf>
    <xf numFmtId="0" fontId="2" fillId="0" borderId="0" xfId="0" applyFont="1" applyAlignment="1" applyProtection="1">
      <alignment vertical="top" wrapText="1"/>
      <protection hidden="1"/>
    </xf>
    <xf numFmtId="0" fontId="2" fillId="0" borderId="0" xfId="0" applyFont="1" applyAlignment="1" applyProtection="1">
      <alignment horizontal="left" vertical="top" wrapText="1"/>
      <protection hidden="1"/>
    </xf>
    <xf numFmtId="0" fontId="10" fillId="0" borderId="0" xfId="0" applyFont="1" applyAlignment="1" applyProtection="1">
      <alignment horizontal="left" vertical="top" wrapText="1"/>
      <protection hidden="1"/>
    </xf>
    <xf numFmtId="0" fontId="4" fillId="23" borderId="18" xfId="0" applyFont="1" applyFill="1" applyBorder="1" applyAlignment="1" applyProtection="1">
      <alignment horizontal="left" vertical="top" wrapText="1"/>
      <protection locked="0"/>
    </xf>
    <xf numFmtId="0" fontId="4" fillId="23" borderId="42" xfId="0" applyFont="1" applyFill="1" applyBorder="1" applyAlignment="1" applyProtection="1">
      <alignment horizontal="left" vertical="top" wrapText="1" shrinkToFit="1"/>
      <protection locked="0"/>
    </xf>
    <xf numFmtId="0" fontId="2" fillId="24" borderId="0" xfId="0" applyFont="1" applyFill="1" applyAlignment="1" applyProtection="1">
      <alignment vertical="top" wrapText="1"/>
      <protection hidden="1"/>
    </xf>
    <xf numFmtId="0" fontId="5" fillId="0" borderId="42" xfId="0" applyFont="1" applyBorder="1" applyAlignment="1" applyProtection="1">
      <alignment horizontal="left" vertical="top" wrapText="1"/>
      <protection hidden="1"/>
    </xf>
    <xf numFmtId="0" fontId="10" fillId="24" borderId="0" xfId="0" applyFont="1" applyFill="1" applyAlignment="1" applyProtection="1">
      <alignment vertical="top" wrapText="1"/>
      <protection hidden="1"/>
    </xf>
    <xf numFmtId="0" fontId="9" fillId="0" borderId="0" xfId="0" applyFont="1" applyAlignment="1" applyProtection="1">
      <alignment horizontal="left" wrapText="1"/>
      <protection hidden="1"/>
    </xf>
    <xf numFmtId="0" fontId="5" fillId="0" borderId="34" xfId="0" applyFont="1" applyBorder="1" applyAlignment="1" applyProtection="1">
      <alignment horizontal="center" vertical="top" wrapText="1"/>
      <protection hidden="1"/>
    </xf>
    <xf numFmtId="0" fontId="5" fillId="0" borderId="39" xfId="0" applyFont="1" applyBorder="1" applyAlignment="1" applyProtection="1">
      <alignment horizontal="center" vertical="top" wrapText="1"/>
      <protection hidden="1"/>
    </xf>
    <xf numFmtId="0" fontId="5" fillId="0" borderId="43" xfId="0" applyFont="1" applyBorder="1" applyAlignment="1" applyProtection="1">
      <alignment horizontal="center" vertical="top" wrapText="1"/>
      <protection hidden="1"/>
    </xf>
    <xf numFmtId="0" fontId="5" fillId="0" borderId="13" xfId="0" applyFont="1" applyBorder="1" applyAlignment="1" applyProtection="1">
      <alignment horizontal="center" vertical="top" wrapText="1"/>
      <protection hidden="1"/>
    </xf>
    <xf numFmtId="0" fontId="5" fillId="0" borderId="46" xfId="0" applyFont="1" applyBorder="1" applyAlignment="1" applyProtection="1">
      <alignment horizontal="center" vertical="top" wrapText="1"/>
      <protection hidden="1"/>
    </xf>
    <xf numFmtId="0" fontId="5" fillId="0" borderId="34" xfId="0" applyFont="1" applyBorder="1" applyAlignment="1" applyProtection="1">
      <alignment horizontal="left" vertical="top" wrapText="1"/>
      <protection hidden="1"/>
    </xf>
    <xf numFmtId="0" fontId="5" fillId="0" borderId="39" xfId="0" applyFont="1" applyBorder="1" applyAlignment="1" applyProtection="1">
      <alignment horizontal="left" vertical="top" wrapText="1"/>
      <protection hidden="1"/>
    </xf>
    <xf numFmtId="0" fontId="5" fillId="0" borderId="43" xfId="0" applyFont="1" applyBorder="1" applyAlignment="1" applyProtection="1">
      <alignment horizontal="left" vertical="top" wrapText="1"/>
      <protection hidden="1"/>
    </xf>
    <xf numFmtId="0" fontId="10" fillId="24" borderId="0" xfId="0" applyFont="1" applyFill="1" applyBorder="1" applyAlignment="1" applyProtection="1">
      <alignment horizontal="left" vertical="top" wrapText="1"/>
      <protection hidden="1"/>
    </xf>
    <xf numFmtId="0" fontId="61" fillId="23" borderId="13" xfId="0" applyFont="1" applyFill="1" applyBorder="1" applyAlignment="1" applyProtection="1">
      <alignment wrapText="1"/>
      <protection locked="0"/>
    </xf>
    <xf numFmtId="0" fontId="61" fillId="23" borderId="46" xfId="0" applyFont="1" applyFill="1" applyBorder="1" applyAlignment="1" applyProtection="1">
      <alignment/>
      <protection locked="0"/>
    </xf>
    <xf numFmtId="0" fontId="61" fillId="23" borderId="14" xfId="0" applyFont="1" applyFill="1" applyBorder="1" applyAlignment="1" applyProtection="1">
      <alignment/>
      <protection locked="0"/>
    </xf>
    <xf numFmtId="0" fontId="61" fillId="23" borderId="15" xfId="0" applyFont="1" applyFill="1" applyBorder="1" applyAlignment="1" applyProtection="1">
      <alignment/>
      <protection locked="0"/>
    </xf>
    <xf numFmtId="0" fontId="61" fillId="23" borderId="0" xfId="0" applyFont="1" applyFill="1" applyBorder="1" applyAlignment="1" applyProtection="1">
      <alignment/>
      <protection locked="0"/>
    </xf>
    <xf numFmtId="0" fontId="61" fillId="23" borderId="16" xfId="0" applyFont="1" applyFill="1" applyBorder="1" applyAlignment="1" applyProtection="1">
      <alignment/>
      <protection locked="0"/>
    </xf>
    <xf numFmtId="0" fontId="61" fillId="23" borderId="17" xfId="0" applyFont="1" applyFill="1" applyBorder="1" applyAlignment="1" applyProtection="1">
      <alignment/>
      <protection locked="0"/>
    </xf>
    <xf numFmtId="0" fontId="61" fillId="23" borderId="52" xfId="0" applyFont="1" applyFill="1" applyBorder="1" applyAlignment="1" applyProtection="1">
      <alignment/>
      <protection locked="0"/>
    </xf>
    <xf numFmtId="0" fontId="61" fillId="23" borderId="18" xfId="0"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5">
    <dxf>
      <fill>
        <patternFill patternType="lightTrellis">
          <bgColor indexed="65"/>
        </patternFill>
      </fill>
    </dxf>
    <dxf>
      <font>
        <strike/>
      </font>
      <fill>
        <patternFill patternType="lightTrellis">
          <bgColor indexed="65"/>
        </patternFill>
      </fill>
    </dxf>
    <dxf>
      <fill>
        <patternFill patternType="lightUp">
          <bgColor indexed="9"/>
        </patternFill>
      </fill>
    </dxf>
    <dxf>
      <fill>
        <patternFill patternType="lightTrellis">
          <bgColor indexed="65"/>
        </patternFill>
      </fill>
    </dxf>
    <dxf>
      <font>
        <strike/>
      </font>
      <fill>
        <patternFill patternType="lightTrellis">
          <bgColor indexed="65"/>
        </patternFill>
      </fill>
    </dxf>
    <dxf>
      <fill>
        <patternFill patternType="lightUp">
          <bgColor indexed="9"/>
        </patternFill>
      </fill>
    </dxf>
    <dxf>
      <font>
        <strike/>
      </font>
      <fill>
        <patternFill patternType="lightTrellis">
          <bgColor indexed="65"/>
        </patternFill>
      </fill>
    </dxf>
    <dxf>
      <fill>
        <patternFill patternType="lightUp">
          <bgColor indexed="9"/>
        </patternFill>
      </fill>
    </dxf>
    <dxf>
      <fill>
        <patternFill patternType="lightUp">
          <bgColor indexed="9"/>
        </patternFill>
      </fill>
    </dxf>
    <dxf>
      <fill>
        <patternFill patternType="lightTrellis">
          <bgColor indexed="65"/>
        </patternFill>
      </fill>
    </dxf>
    <dxf>
      <fill>
        <patternFill patternType="lightTrellis">
          <bgColor indexed="65"/>
        </patternFill>
      </fill>
    </dxf>
    <dxf>
      <font>
        <color indexed="10"/>
      </font>
    </dxf>
    <dxf>
      <fill>
        <patternFill patternType="lightTrellis">
          <bgColor indexed="65"/>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val="0"/>
      </font>
      <fill>
        <patternFill patternType="lightUp">
          <bgColor indexed="9"/>
        </patternFill>
      </fill>
    </dxf>
    <dxf>
      <font>
        <strike/>
      </font>
    </dxf>
    <dxf>
      <font>
        <strike/>
      </font>
    </dxf>
    <dxf>
      <font>
        <strike/>
      </font>
    </dxf>
    <dxf>
      <font>
        <strike/>
      </font>
    </dxf>
    <dxf>
      <fill>
        <patternFill patternType="lightUp">
          <bgColor indexed="9"/>
        </patternFill>
      </fill>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Trellis">
          <bgColor indexed="9"/>
        </patternFill>
      </fill>
    </dxf>
    <dxf>
      <fill>
        <patternFill patternType="lightUp">
          <bgColor indexed="9"/>
        </patternFill>
      </fill>
    </dxf>
    <dxf>
      <fill>
        <patternFill patternType="lightUp">
          <bgColor indexed="9"/>
        </patternFill>
      </fill>
    </dxf>
    <dxf>
      <font>
        <strike/>
      </font>
    </dxf>
    <dxf>
      <font>
        <strike/>
      </font>
    </dxf>
    <dxf>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90</xdr:row>
      <xdr:rowOff>0</xdr:rowOff>
    </xdr:from>
    <xdr:to>
      <xdr:col>4</xdr:col>
      <xdr:colOff>9525</xdr:colOff>
      <xdr:row>90</xdr:row>
      <xdr:rowOff>295275</xdr:rowOff>
    </xdr:to>
    <xdr:grpSp>
      <xdr:nvGrpSpPr>
        <xdr:cNvPr id="1" name="Group 90"/>
        <xdr:cNvGrpSpPr>
          <a:grpSpLocks/>
        </xdr:cNvGrpSpPr>
      </xdr:nvGrpSpPr>
      <xdr:grpSpPr>
        <a:xfrm>
          <a:off x="285750" y="38109525"/>
          <a:ext cx="1428750" cy="295275"/>
          <a:chOff x="30" y="2474"/>
          <a:chExt cx="150" cy="30"/>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0</xdr:rowOff>
    </xdr:from>
    <xdr:to>
      <xdr:col>10</xdr:col>
      <xdr:colOff>666750</xdr:colOff>
      <xdr:row>19</xdr:row>
      <xdr:rowOff>0</xdr:rowOff>
    </xdr:to>
    <xdr:sp>
      <xdr:nvSpPr>
        <xdr:cNvPr id="1" name="Text Box 5"/>
        <xdr:cNvSpPr txBox="1">
          <a:spLocks noChangeArrowheads="1"/>
        </xdr:cNvSpPr>
      </xdr:nvSpPr>
      <xdr:spPr>
        <a:xfrm>
          <a:off x="276225" y="4171950"/>
          <a:ext cx="103822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Actual fuel consumption for each flight = Amount of fuel remaining in aircraft tanks at engines shut down after the previous flight + Fuel uplift for the flight - Amount of fuel contained in tanks at engines shut down after the flight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Projects\Em-260\20000%20PROJECTS\20864%20Aviation%20in%20EU%20ETS\D%20Design\Task%202%20-%20Baseline%20Verification\Technical%20Report\2008-03-10%20Draft%20report%20(after%20technical%20review\ets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pueya\Local%20Settings\Temp\Projects\Em-260\20000%20PROJECTS\20864%20Aviation%20in%20EU%20ETS\D%20Design\Task%203%20-%20Emissions%20MRV%20guidance\Technical%20report\for"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Form ETS 7 Part A"/>
      <sheetName val="Internal Use Only"/>
      <sheetName val="Sheet1"/>
      <sheetName val="Part B Combustion (1)"/>
      <sheetName val="Part B Combustion (2)"/>
      <sheetName val="Part B Combustion (3)"/>
      <sheetName val="Part B Combustion (4)"/>
      <sheetName val="Part B Combustion (5)"/>
      <sheetName val="Part C Processes (1)"/>
      <sheetName val="Part C Processes (2)"/>
      <sheetName val="Part C Processes (3)"/>
      <sheetName val="Part C Processes (4)"/>
      <sheetName val="Part C Processes (5)"/>
      <sheetName val="Part D Supplementary"/>
      <sheetName val="Annex I"/>
      <sheetName val="Annex II"/>
      <sheetName val="Verifier Opinion Statement "/>
      <sheetName val="Verifier Annex 1"/>
      <sheetName val="Verifier Annex 2"/>
      <sheetName val="Verifier Annex 3"/>
      <sheetName val="ets7"/>
    </sheetNames>
    <definedNames>
      <definedName name="ShowProcSheet"/>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ing req'mts"/>
      <sheetName val="Guidance"/>
      <sheetName val="Table 1"/>
      <sheetName val="Internal Use Only"/>
      <sheetName val="DeterminationTracking"/>
      <sheetName val="Introduction"/>
      <sheetName val="Form ETS 7 Part A"/>
      <sheetName val="Sheet1"/>
      <sheetName val="Part B Combustion (1)"/>
      <sheetName val="Part B Combustion (2)"/>
      <sheetName val="Part B Combustion (3)"/>
      <sheetName val="Part B Combustion (4)"/>
      <sheetName val="Part B Combustion (5)"/>
      <sheetName val="Part C Processes (1)"/>
      <sheetName val="Part C Processes (2)"/>
      <sheetName val="Part C Processes (3)"/>
      <sheetName val="Part C Processes (4)"/>
      <sheetName val="Part C Processes (5)"/>
      <sheetName val="Part D Supplementary"/>
      <sheetName val="Annex I"/>
      <sheetName val="Annex II"/>
      <sheetName val="Verifier Opinion Statement "/>
      <sheetName val="Verifier Annex 1"/>
      <sheetName val="Verifier Annex 2"/>
      <sheetName val="Verifier Annex 3"/>
      <sheetName val="ets7"/>
      <sheetName val="for"/>
    </sheetNames>
    <definedNames>
      <definedName name="ShowProcShee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environment/climat/emission/index_en.htm" TargetMode="External" /><Relationship Id="rId3" Type="http://schemas.openxmlformats.org/officeDocument/2006/relationships/hyperlink" Target="http://ec.europa.eu/environment/climat/aviation_en.htm" TargetMode="External" /><Relationship Id="rId4" Type="http://schemas.openxmlformats.org/officeDocument/2006/relationships/hyperlink" Target="http://ec.europa.eu/environment/climat/emission/mrg_en.htm" TargetMode="External" /><Relationship Id="rId5" Type="http://schemas.openxmlformats.org/officeDocument/2006/relationships/hyperlink" Target="http://www.dehst.de/" TargetMode="External" /><Relationship Id="rId6" Type="http://schemas.openxmlformats.org/officeDocument/2006/relationships/hyperlink" Target="http://www.dehst.de/cln_090/nn_484538/EN/Aviation/Aviation__node.html?__nnn=true" TargetMode="External" /><Relationship Id="rId7" Type="http://schemas.openxmlformats.org/officeDocument/2006/relationships/hyperlink" Target="mailto:emissionshandel@uba.de"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juergent.kork@flyingcircus-air.de" TargetMode="External" /><Relationship Id="rId2" Type="http://schemas.openxmlformats.org/officeDocument/2006/relationships/hyperlink" Target="mailto:juergent.kork@flyingcircus-air.de"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showGridLines="0" tabSelected="1" view="pageBreakPreview" zoomScaleSheetLayoutView="100" workbookViewId="0" topLeftCell="A1">
      <selection activeCell="J32" sqref="J32"/>
    </sheetView>
  </sheetViews>
  <sheetFormatPr defaultColWidth="9.140625" defaultRowHeight="12.75"/>
  <cols>
    <col min="1" max="1" width="9.140625" style="14" customWidth="1"/>
    <col min="2" max="2" width="27.57421875" style="14" customWidth="1"/>
    <col min="3" max="3" width="11.7109375" style="14" customWidth="1"/>
    <col min="4" max="7" width="10.8515625" style="14" customWidth="1"/>
    <col min="8" max="9" width="9.140625" style="14" customWidth="1"/>
    <col min="10" max="10" width="39.57421875" style="77" customWidth="1"/>
    <col min="11" max="16384" width="9.140625" style="14" customWidth="1"/>
  </cols>
  <sheetData>
    <row r="1" ht="35.25" customHeight="1">
      <c r="B1" s="52" t="s">
        <v>77</v>
      </c>
    </row>
    <row r="2" ht="12.75">
      <c r="B2" s="53"/>
    </row>
    <row r="3" spans="2:10" ht="29.25" customHeight="1">
      <c r="B3" s="5" t="s">
        <v>590</v>
      </c>
      <c r="C3" s="5"/>
      <c r="D3" s="5"/>
      <c r="E3" s="5"/>
      <c r="F3" s="5"/>
      <c r="G3" s="5"/>
      <c r="H3" s="5"/>
      <c r="I3" s="5"/>
      <c r="J3" s="4"/>
    </row>
    <row r="4" spans="1:3" ht="12.75">
      <c r="A4" s="54">
        <v>0</v>
      </c>
      <c r="B4" s="320" t="s">
        <v>591</v>
      </c>
      <c r="C4" s="323"/>
    </row>
    <row r="5" spans="1:3" ht="12.75">
      <c r="A5" s="54">
        <v>1</v>
      </c>
      <c r="B5" s="320" t="s">
        <v>592</v>
      </c>
      <c r="C5" s="323"/>
    </row>
    <row r="6" spans="1:3" ht="12.75">
      <c r="A6" s="54">
        <v>2</v>
      </c>
      <c r="B6" s="320" t="s">
        <v>593</v>
      </c>
      <c r="C6" s="320"/>
    </row>
    <row r="7" spans="1:3" ht="12.75">
      <c r="A7" s="54">
        <v>3</v>
      </c>
      <c r="B7" s="320" t="s">
        <v>68</v>
      </c>
      <c r="C7" s="320"/>
    </row>
    <row r="8" spans="1:3" ht="12.75">
      <c r="A8" s="54">
        <v>4</v>
      </c>
      <c r="B8" s="320" t="s">
        <v>386</v>
      </c>
      <c r="C8" s="320"/>
    </row>
    <row r="9" spans="1:5" ht="12.75">
      <c r="A9" s="54">
        <v>5</v>
      </c>
      <c r="B9" s="321" t="s">
        <v>83</v>
      </c>
      <c r="C9" s="322"/>
      <c r="D9" s="91"/>
      <c r="E9" s="91"/>
    </row>
    <row r="10" spans="1:5" ht="12.75">
      <c r="A10" s="54">
        <v>6</v>
      </c>
      <c r="B10" s="321" t="s">
        <v>78</v>
      </c>
      <c r="C10" s="322"/>
      <c r="D10" s="91"/>
      <c r="E10" s="91"/>
    </row>
    <row r="11" spans="1:5" ht="12.75">
      <c r="A11" s="54">
        <v>7</v>
      </c>
      <c r="B11" s="321" t="s">
        <v>79</v>
      </c>
      <c r="C11" s="322"/>
      <c r="D11" s="91"/>
      <c r="E11" s="91"/>
    </row>
    <row r="12" spans="1:5" ht="12.75">
      <c r="A12" s="54">
        <v>8</v>
      </c>
      <c r="B12" s="321" t="s">
        <v>80</v>
      </c>
      <c r="C12" s="322"/>
      <c r="D12" s="91"/>
      <c r="E12" s="91"/>
    </row>
    <row r="13" spans="1:5" ht="12.75">
      <c r="A13" s="54">
        <v>9</v>
      </c>
      <c r="B13" s="321" t="s">
        <v>81</v>
      </c>
      <c r="C13" s="322"/>
      <c r="D13" s="91"/>
      <c r="E13" s="91"/>
    </row>
    <row r="14" spans="1:5" ht="12.75">
      <c r="A14" s="54">
        <v>10</v>
      </c>
      <c r="B14" s="321" t="s">
        <v>82</v>
      </c>
      <c r="C14" s="322"/>
      <c r="D14" s="91"/>
      <c r="E14" s="91"/>
    </row>
    <row r="15" spans="1:3" ht="12.75">
      <c r="A15" s="54">
        <v>11</v>
      </c>
      <c r="B15" s="320" t="s">
        <v>570</v>
      </c>
      <c r="C15" s="320"/>
    </row>
    <row r="16" spans="1:3" ht="12.75">
      <c r="A16" s="54">
        <v>12</v>
      </c>
      <c r="B16" s="324" t="s">
        <v>585</v>
      </c>
      <c r="C16" s="323"/>
    </row>
    <row r="17" spans="1:3" ht="12.75">
      <c r="A17" s="54">
        <v>13</v>
      </c>
      <c r="B17" s="320" t="s">
        <v>575</v>
      </c>
      <c r="C17" s="323"/>
    </row>
    <row r="18" spans="1:3" ht="12.75">
      <c r="A18" s="54">
        <v>14</v>
      </c>
      <c r="B18" s="320" t="s">
        <v>385</v>
      </c>
      <c r="C18" s="320"/>
    </row>
    <row r="19" ht="12.75">
      <c r="A19" s="54"/>
    </row>
    <row r="20" ht="12.75">
      <c r="A20" s="54"/>
    </row>
    <row r="21" spans="1:2" ht="13.5" thickBot="1">
      <c r="A21" s="54"/>
      <c r="B21" s="22" t="s">
        <v>361</v>
      </c>
    </row>
    <row r="22" spans="2:6" ht="12.75">
      <c r="B22" s="55" t="s">
        <v>358</v>
      </c>
      <c r="C22" s="56" t="str">
        <f>'Version documentation'!B4</f>
        <v>European Commission</v>
      </c>
      <c r="D22" s="64"/>
      <c r="E22" s="64"/>
      <c r="F22" s="57"/>
    </row>
    <row r="23" spans="2:6" ht="12.75">
      <c r="B23" s="58" t="s">
        <v>360</v>
      </c>
      <c r="C23" s="59">
        <f>'Version documentation'!B3</f>
        <v>39952</v>
      </c>
      <c r="D23" s="65"/>
      <c r="E23" s="65"/>
      <c r="F23" s="60"/>
    </row>
    <row r="24" spans="2:6" ht="12.75">
      <c r="B24" s="58" t="s">
        <v>359</v>
      </c>
      <c r="C24" s="61" t="str">
        <f>'Version documentation'!B5</f>
        <v>English</v>
      </c>
      <c r="D24" s="65"/>
      <c r="E24" s="65"/>
      <c r="F24" s="60"/>
    </row>
    <row r="25" spans="2:6" ht="13.5" thickBot="1">
      <c r="B25" s="238" t="s">
        <v>640</v>
      </c>
      <c r="C25" s="62" t="str">
        <f>'Version documentation'!C3</f>
        <v>MP AEm_COM_en_190509.xls</v>
      </c>
      <c r="D25" s="66"/>
      <c r="E25" s="66"/>
      <c r="F25" s="63"/>
    </row>
    <row r="28" ht="13.5" thickBot="1">
      <c r="B28" s="22" t="s">
        <v>362</v>
      </c>
    </row>
    <row r="29" spans="2:7" ht="12.75">
      <c r="B29" s="14" t="s">
        <v>363</v>
      </c>
      <c r="D29" s="296" t="s">
        <v>99</v>
      </c>
      <c r="E29" s="64"/>
      <c r="F29" s="64"/>
      <c r="G29" s="57"/>
    </row>
    <row r="30" spans="2:7" ht="12.75">
      <c r="B30" s="14" t="s">
        <v>364</v>
      </c>
      <c r="D30" s="297" t="str">
        <f>IF(ISBLANK('Identification and description'!H9),"",'Identification and description'!H9)</f>
        <v>&lt; Commission list has not yet been published &gt;</v>
      </c>
      <c r="E30" s="65"/>
      <c r="F30" s="65"/>
      <c r="G30" s="60"/>
    </row>
    <row r="31" spans="2:7" ht="13.5" thickBot="1">
      <c r="B31" s="14" t="s">
        <v>375</v>
      </c>
      <c r="D31" s="298" t="str">
        <f>IF(ISBLANK('Identification and description'!H13),"",'Identification and description'!H13)</f>
        <v>New monitoring plan</v>
      </c>
      <c r="E31" s="66"/>
      <c r="F31" s="66"/>
      <c r="G31" s="63"/>
    </row>
    <row r="33" spans="2:8" ht="12.75">
      <c r="B33" s="316" t="s">
        <v>552</v>
      </c>
      <c r="C33" s="317"/>
      <c r="D33" s="317"/>
      <c r="E33" s="317"/>
      <c r="F33" s="317"/>
      <c r="G33" s="317"/>
      <c r="H33" s="317"/>
    </row>
    <row r="34" spans="2:8" ht="12.75">
      <c r="B34" s="317"/>
      <c r="C34" s="317"/>
      <c r="D34" s="317"/>
      <c r="E34" s="317"/>
      <c r="F34" s="317"/>
      <c r="G34" s="317"/>
      <c r="H34" s="317"/>
    </row>
    <row r="40" ht="12.75">
      <c r="B40" s="149"/>
    </row>
    <row r="41" ht="12.75">
      <c r="B41" s="149"/>
    </row>
    <row r="42" spans="2:7" ht="13.5" thickBot="1">
      <c r="B42" s="148"/>
      <c r="D42" s="67"/>
      <c r="E42" s="67"/>
      <c r="F42" s="67"/>
      <c r="G42" s="67"/>
    </row>
    <row r="43" spans="2:7" ht="12.75">
      <c r="B43" s="68" t="s">
        <v>553</v>
      </c>
      <c r="D43" s="318" t="s">
        <v>554</v>
      </c>
      <c r="E43" s="318"/>
      <c r="F43" s="318"/>
      <c r="G43" s="318"/>
    </row>
    <row r="44" spans="4:7" ht="12.75">
      <c r="D44" s="319"/>
      <c r="E44" s="319"/>
      <c r="F44" s="319"/>
      <c r="G44" s="319"/>
    </row>
  </sheetData>
  <sheetProtection/>
  <mergeCells count="17">
    <mergeCell ref="B17:C17"/>
    <mergeCell ref="B4:C4"/>
    <mergeCell ref="B5:C5"/>
    <mergeCell ref="B6:C6"/>
    <mergeCell ref="B7:C7"/>
    <mergeCell ref="B8:C8"/>
    <mergeCell ref="B15:C15"/>
    <mergeCell ref="B33:H34"/>
    <mergeCell ref="D43:G44"/>
    <mergeCell ref="B18:C18"/>
    <mergeCell ref="B9:C9"/>
    <mergeCell ref="B10:C10"/>
    <mergeCell ref="B11:C11"/>
    <mergeCell ref="B12:C12"/>
    <mergeCell ref="B13:C13"/>
    <mergeCell ref="B14:C14"/>
    <mergeCell ref="B16:C16"/>
  </mergeCells>
  <hyperlinks>
    <hyperlink ref="B4" location="'Guidelines and conditions'!A1" display="Guidelines and conditions"/>
    <hyperlink ref="B5" location="'List of MP versions'!A1" display="List of Monitoring Plan versions"/>
    <hyperlink ref="B6" location="'Identification and description'!H6" display="Identification of the aircraft operator"/>
    <hyperlink ref="B7" location="'Identification and description'!H145" display="Contact details"/>
    <hyperlink ref="B8" location="'Emission sources'!F8" display="Emission sources"/>
    <hyperlink ref="B15" location="Management!C10" display="Management"/>
    <hyperlink ref="B16" location="Management!A43" display="List of definitions and abreviations used"/>
    <hyperlink ref="B17" location="Management!A54" display="Additional information"/>
    <hyperlink ref="B18" location="Management!A54" display="Additional information"/>
    <hyperlink ref="B7:C7" location="'Identification and description'!A1" display="Contact details"/>
    <hyperlink ref="B18:C18" location="'MS specific content'!A1" display="Member State specific further information"/>
    <hyperlink ref="B9" location="'Emission sources'!B89" display="Eligibility for simplified approaches"/>
    <hyperlink ref="B10" location="Calculation!A1" display="Activity data"/>
    <hyperlink ref="B11" location="Calculation!A79" display="Uncertainty assessment"/>
    <hyperlink ref="B12" location="Calculation!A150" display="Emission factors"/>
    <hyperlink ref="B13" location="'Simplified calculation'!A1" display="Simplified calculation of CO2 emissions"/>
    <hyperlink ref="B14" location="'Simplified calculation'!A27" display="Data Gaps"/>
    <hyperlink ref="B6:C6" location="'Identification and description'!A1" display="Identification of the aircraft operator"/>
    <hyperlink ref="B8:C8" location="'Emission sources'!A1" display="Emission sources and fleet characteristics"/>
    <hyperlink ref="B15:C15" location="Management!A1" display="Managemen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7"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sheetPr>
    <tabColor indexed="10"/>
    <pageSetUpPr fitToPage="1"/>
  </sheetPr>
  <dimension ref="A1:E271"/>
  <sheetViews>
    <sheetView zoomScalePageLayoutView="0" workbookViewId="0" topLeftCell="A1">
      <selection activeCell="A1" sqref="A1"/>
    </sheetView>
  </sheetViews>
  <sheetFormatPr defaultColWidth="9.140625" defaultRowHeight="12.75"/>
  <cols>
    <col min="1" max="1" width="23.140625" style="149" customWidth="1"/>
    <col min="2" max="2" width="9.140625" style="149" customWidth="1"/>
    <col min="3" max="3" width="94.8515625" style="149" bestFit="1" customWidth="1"/>
    <col min="4" max="16384" width="9.140625" style="149" customWidth="1"/>
  </cols>
  <sheetData>
    <row r="1" spans="1:5" ht="12.75">
      <c r="A1" s="224" t="s">
        <v>618</v>
      </c>
      <c r="C1" s="224" t="s">
        <v>434</v>
      </c>
      <c r="E1" s="224" t="s">
        <v>620</v>
      </c>
    </row>
    <row r="2" spans="1:5" ht="12.75">
      <c r="A2" s="225" t="s">
        <v>621</v>
      </c>
      <c r="C2" s="225" t="s">
        <v>621</v>
      </c>
      <c r="E2" s="225" t="s">
        <v>621</v>
      </c>
    </row>
    <row r="3" spans="1:5" ht="12.75">
      <c r="A3" s="225" t="s">
        <v>626</v>
      </c>
      <c r="C3" s="225"/>
      <c r="E3" s="225" t="s">
        <v>622</v>
      </c>
    </row>
    <row r="4" spans="1:5" ht="12.75">
      <c r="A4" s="225" t="s">
        <v>628</v>
      </c>
      <c r="C4" s="225" t="s">
        <v>426</v>
      </c>
      <c r="E4" s="225" t="s">
        <v>624</v>
      </c>
    </row>
    <row r="5" spans="1:3" ht="12.75">
      <c r="A5" s="225" t="s">
        <v>631</v>
      </c>
      <c r="C5" s="225" t="s">
        <v>430</v>
      </c>
    </row>
    <row r="6" spans="1:3" ht="12.75">
      <c r="A6" s="225" t="s">
        <v>633</v>
      </c>
      <c r="C6" s="225" t="s">
        <v>431</v>
      </c>
    </row>
    <row r="7" spans="1:5" ht="12.75">
      <c r="A7" s="225" t="s">
        <v>636</v>
      </c>
      <c r="C7" s="225" t="s">
        <v>432</v>
      </c>
      <c r="E7" s="226" t="s">
        <v>630</v>
      </c>
    </row>
    <row r="8" spans="1:5" ht="12.75">
      <c r="A8" s="225" t="s">
        <v>642</v>
      </c>
      <c r="C8" s="225" t="s">
        <v>433</v>
      </c>
      <c r="E8" s="225" t="s">
        <v>621</v>
      </c>
    </row>
    <row r="9" spans="1:5" ht="12.75">
      <c r="A9" s="225" t="s">
        <v>645</v>
      </c>
      <c r="C9" s="225"/>
      <c r="E9" s="225" t="s">
        <v>635</v>
      </c>
    </row>
    <row r="10" spans="1:5" ht="12.75">
      <c r="A10" s="225" t="s">
        <v>647</v>
      </c>
      <c r="C10" s="225"/>
      <c r="E10" s="225" t="s">
        <v>641</v>
      </c>
    </row>
    <row r="11" spans="1:5" ht="12.75">
      <c r="A11" s="225" t="s">
        <v>649</v>
      </c>
      <c r="C11" s="225"/>
      <c r="E11" s="225" t="s">
        <v>644</v>
      </c>
    </row>
    <row r="12" spans="1:3" ht="12.75">
      <c r="A12" s="225" t="s">
        <v>652</v>
      </c>
      <c r="C12" s="225"/>
    </row>
    <row r="13" spans="1:3" ht="12.75">
      <c r="A13" s="225" t="s">
        <v>654</v>
      </c>
      <c r="C13" s="225"/>
    </row>
    <row r="14" spans="1:5" ht="12.75">
      <c r="A14" s="225" t="s">
        <v>657</v>
      </c>
      <c r="C14" s="225"/>
      <c r="E14" s="226" t="s">
        <v>651</v>
      </c>
    </row>
    <row r="15" spans="1:5" ht="12.75">
      <c r="A15" s="225" t="s">
        <v>660</v>
      </c>
      <c r="C15" s="225"/>
      <c r="E15" s="225" t="s">
        <v>621</v>
      </c>
    </row>
    <row r="16" spans="1:5" ht="12.75">
      <c r="A16" s="225" t="s">
        <v>662</v>
      </c>
      <c r="C16" s="225"/>
      <c r="E16" s="225" t="s">
        <v>656</v>
      </c>
    </row>
    <row r="17" spans="1:5" ht="12.75">
      <c r="A17" s="225" t="s">
        <v>664</v>
      </c>
      <c r="C17" s="225"/>
      <c r="E17" s="225" t="s">
        <v>659</v>
      </c>
    </row>
    <row r="18" spans="1:3" ht="12.75">
      <c r="A18" s="225" t="s">
        <v>666</v>
      </c>
      <c r="C18" s="225"/>
    </row>
    <row r="19" spans="1:3" ht="12.75">
      <c r="A19" s="225" t="s">
        <v>668</v>
      </c>
      <c r="C19" s="225"/>
    </row>
    <row r="20" spans="1:5" ht="12.75">
      <c r="A20" s="225" t="s">
        <v>670</v>
      </c>
      <c r="C20" s="225"/>
      <c r="E20" s="226" t="s">
        <v>583</v>
      </c>
    </row>
    <row r="21" spans="1:5" ht="12.75">
      <c r="A21" s="225" t="s">
        <v>673</v>
      </c>
      <c r="C21" s="225"/>
      <c r="E21" s="225" t="s">
        <v>621</v>
      </c>
    </row>
    <row r="22" spans="1:5" ht="12.75">
      <c r="A22" s="225" t="s">
        <v>676</v>
      </c>
      <c r="C22" s="225"/>
      <c r="E22" s="225"/>
    </row>
    <row r="23" spans="1:5" ht="12.75">
      <c r="A23" s="225" t="s">
        <v>679</v>
      </c>
      <c r="C23" s="225"/>
      <c r="E23" s="225" t="s">
        <v>559</v>
      </c>
    </row>
    <row r="24" spans="1:5" ht="12.75">
      <c r="A24" s="225" t="s">
        <v>682</v>
      </c>
      <c r="C24" s="225"/>
      <c r="E24" s="225" t="s">
        <v>672</v>
      </c>
    </row>
    <row r="25" spans="1:5" ht="12.75">
      <c r="A25" s="225" t="s">
        <v>685</v>
      </c>
      <c r="C25" s="225"/>
      <c r="E25" s="225" t="s">
        <v>675</v>
      </c>
    </row>
    <row r="26" spans="1:5" ht="12.75">
      <c r="A26" s="225" t="s">
        <v>687</v>
      </c>
      <c r="C26" s="225"/>
      <c r="E26" s="225" t="s">
        <v>678</v>
      </c>
    </row>
    <row r="27" spans="1:5" ht="12.75">
      <c r="A27" s="225" t="s">
        <v>690</v>
      </c>
      <c r="C27" s="225"/>
      <c r="E27" s="225" t="s">
        <v>681</v>
      </c>
    </row>
    <row r="28" spans="1:5" ht="12.75">
      <c r="A28" s="225" t="s">
        <v>692</v>
      </c>
      <c r="C28" s="225"/>
      <c r="E28" s="225" t="s">
        <v>684</v>
      </c>
    </row>
    <row r="29" spans="1:3" ht="12.75">
      <c r="A29" s="225" t="s">
        <v>700</v>
      </c>
      <c r="C29" s="225"/>
    </row>
    <row r="30" ht="12.75">
      <c r="E30" s="226" t="s">
        <v>689</v>
      </c>
    </row>
    <row r="31" ht="12.75">
      <c r="E31" s="227" t="s">
        <v>621</v>
      </c>
    </row>
    <row r="32" spans="1:5" ht="12.75">
      <c r="A32" s="228" t="s">
        <v>697</v>
      </c>
      <c r="C32" s="224" t="s">
        <v>619</v>
      </c>
      <c r="E32" s="227"/>
    </row>
    <row r="33" spans="1:5" ht="12.75">
      <c r="A33" s="225" t="s">
        <v>621</v>
      </c>
      <c r="C33" s="225" t="s">
        <v>621</v>
      </c>
      <c r="E33" s="225" t="s">
        <v>560</v>
      </c>
    </row>
    <row r="34" spans="1:5" ht="12.75">
      <c r="A34" s="225"/>
      <c r="C34" s="225"/>
      <c r="E34" s="225" t="s">
        <v>696</v>
      </c>
    </row>
    <row r="35" spans="1:5" ht="12.75">
      <c r="A35" s="225" t="s">
        <v>703</v>
      </c>
      <c r="C35" s="225" t="s">
        <v>623</v>
      </c>
      <c r="E35" s="225" t="s">
        <v>561</v>
      </c>
    </row>
    <row r="36" spans="1:3" ht="12.75">
      <c r="A36" s="225" t="s">
        <v>705</v>
      </c>
      <c r="C36" s="225" t="s">
        <v>625</v>
      </c>
    </row>
    <row r="37" spans="1:5" ht="12.75">
      <c r="A37" s="225" t="s">
        <v>707</v>
      </c>
      <c r="C37" s="225" t="s">
        <v>627</v>
      </c>
      <c r="E37" s="226" t="s">
        <v>562</v>
      </c>
    </row>
    <row r="38" spans="1:5" ht="12.75">
      <c r="A38" s="225" t="s">
        <v>709</v>
      </c>
      <c r="C38" s="225" t="s">
        <v>629</v>
      </c>
      <c r="E38" s="225" t="s">
        <v>621</v>
      </c>
    </row>
    <row r="39" spans="1:5" ht="12.75">
      <c r="A39" s="225" t="s">
        <v>711</v>
      </c>
      <c r="C39" s="225" t="s">
        <v>632</v>
      </c>
      <c r="E39" s="225" t="s">
        <v>269</v>
      </c>
    </row>
    <row r="40" spans="1:5" ht="12.75">
      <c r="A40" s="225" t="s">
        <v>713</v>
      </c>
      <c r="C40" s="225" t="s">
        <v>634</v>
      </c>
      <c r="E40" s="225" t="s">
        <v>563</v>
      </c>
    </row>
    <row r="41" spans="1:3" ht="12.75">
      <c r="A41" s="225" t="s">
        <v>715</v>
      </c>
      <c r="C41" s="225" t="s">
        <v>637</v>
      </c>
    </row>
    <row r="42" spans="1:5" ht="12.75">
      <c r="A42" s="225" t="s">
        <v>717</v>
      </c>
      <c r="C42" s="225" t="s">
        <v>643</v>
      </c>
      <c r="E42" s="226" t="s">
        <v>564</v>
      </c>
    </row>
    <row r="43" spans="1:5" ht="12.75">
      <c r="A43" s="225" t="s">
        <v>720</v>
      </c>
      <c r="C43" s="225" t="s">
        <v>646</v>
      </c>
      <c r="E43" s="225" t="s">
        <v>621</v>
      </c>
    </row>
    <row r="44" spans="1:5" ht="12.75">
      <c r="A44" s="225" t="s">
        <v>722</v>
      </c>
      <c r="C44" s="225" t="s">
        <v>648</v>
      </c>
      <c r="E44" s="225" t="s">
        <v>565</v>
      </c>
    </row>
    <row r="45" spans="1:5" ht="12.75">
      <c r="A45" s="225" t="s">
        <v>724</v>
      </c>
      <c r="C45" s="225" t="s">
        <v>650</v>
      </c>
      <c r="E45" s="225" t="s">
        <v>566</v>
      </c>
    </row>
    <row r="46" spans="1:5" ht="12.75">
      <c r="A46" s="225" t="s">
        <v>726</v>
      </c>
      <c r="C46" s="225" t="s">
        <v>653</v>
      </c>
      <c r="E46" s="228"/>
    </row>
    <row r="47" spans="1:5" ht="12.75">
      <c r="A47" s="225" t="s">
        <v>728</v>
      </c>
      <c r="C47" s="225" t="s">
        <v>655</v>
      </c>
      <c r="E47" s="224" t="s">
        <v>719</v>
      </c>
    </row>
    <row r="48" spans="1:5" ht="12.75">
      <c r="A48" s="225" t="s">
        <v>626</v>
      </c>
      <c r="C48" s="225" t="s">
        <v>658</v>
      </c>
      <c r="E48" s="225"/>
    </row>
    <row r="49" spans="1:5" ht="12.75">
      <c r="A49" s="225" t="s">
        <v>733</v>
      </c>
      <c r="C49" s="225" t="s">
        <v>661</v>
      </c>
      <c r="E49" s="229" t="s">
        <v>547</v>
      </c>
    </row>
    <row r="50" spans="1:5" ht="12.75">
      <c r="A50" s="225" t="s">
        <v>755</v>
      </c>
      <c r="C50" s="225" t="s">
        <v>663</v>
      </c>
      <c r="E50" s="229" t="s">
        <v>548</v>
      </c>
    </row>
    <row r="51" spans="1:5" ht="12.75">
      <c r="A51" s="225" t="s">
        <v>757</v>
      </c>
      <c r="C51" s="225" t="s">
        <v>665</v>
      </c>
      <c r="E51" s="229" t="s">
        <v>549</v>
      </c>
    </row>
    <row r="52" spans="1:5" ht="12.75">
      <c r="A52" s="225" t="s">
        <v>759</v>
      </c>
      <c r="C52" s="225" t="s">
        <v>667</v>
      </c>
      <c r="E52" s="229" t="s">
        <v>550</v>
      </c>
    </row>
    <row r="53" spans="1:5" ht="12.75">
      <c r="A53" s="225" t="s">
        <v>761</v>
      </c>
      <c r="C53" s="225" t="s">
        <v>669</v>
      </c>
      <c r="E53" s="229" t="s">
        <v>551</v>
      </c>
    </row>
    <row r="54" spans="1:5" ht="12.75">
      <c r="A54" s="225" t="s">
        <v>763</v>
      </c>
      <c r="C54" s="225" t="s">
        <v>671</v>
      </c>
      <c r="E54" s="229" t="s">
        <v>730</v>
      </c>
    </row>
    <row r="55" spans="1:5" ht="12.75">
      <c r="A55" s="225" t="s">
        <v>628</v>
      </c>
      <c r="C55" s="225" t="s">
        <v>674</v>
      </c>
      <c r="E55" s="229" t="s">
        <v>732</v>
      </c>
    </row>
    <row r="56" spans="1:5" ht="12.75">
      <c r="A56" s="225" t="s">
        <v>766</v>
      </c>
      <c r="C56" s="225" t="s">
        <v>677</v>
      </c>
      <c r="E56" s="229" t="s">
        <v>754</v>
      </c>
    </row>
    <row r="57" spans="1:3" ht="12.75">
      <c r="A57" s="225" t="s">
        <v>768</v>
      </c>
      <c r="C57" s="225" t="s">
        <v>680</v>
      </c>
    </row>
    <row r="58" spans="1:5" ht="12.75">
      <c r="A58" s="225" t="s">
        <v>770</v>
      </c>
      <c r="C58" s="225" t="s">
        <v>683</v>
      </c>
      <c r="E58" s="226" t="s">
        <v>41</v>
      </c>
    </row>
    <row r="59" spans="1:5" ht="12.75">
      <c r="A59" s="225" t="s">
        <v>772</v>
      </c>
      <c r="C59" s="225" t="s">
        <v>686</v>
      </c>
      <c r="E59" s="225" t="s">
        <v>621</v>
      </c>
    </row>
    <row r="60" spans="1:5" ht="12.75">
      <c r="A60" s="225" t="s">
        <v>774</v>
      </c>
      <c r="C60" s="225" t="s">
        <v>688</v>
      </c>
      <c r="E60" s="225" t="s">
        <v>42</v>
      </c>
    </row>
    <row r="61" spans="1:5" ht="12.75">
      <c r="A61" s="225" t="s">
        <v>790</v>
      </c>
      <c r="C61" s="225" t="s">
        <v>691</v>
      </c>
      <c r="E61" s="225" t="s">
        <v>43</v>
      </c>
    </row>
    <row r="62" spans="1:5" ht="12.75">
      <c r="A62" s="225" t="s">
        <v>792</v>
      </c>
      <c r="C62" s="225" t="s">
        <v>693</v>
      </c>
      <c r="E62" s="225" t="s">
        <v>44</v>
      </c>
    </row>
    <row r="63" spans="1:3" ht="12.75">
      <c r="A63" s="225" t="s">
        <v>794</v>
      </c>
      <c r="C63" s="225" t="s">
        <v>694</v>
      </c>
    </row>
    <row r="64" spans="1:3" ht="12.75">
      <c r="A64" s="225" t="s">
        <v>796</v>
      </c>
      <c r="C64" s="225" t="s">
        <v>695</v>
      </c>
    </row>
    <row r="65" spans="1:5" ht="12.75">
      <c r="A65" s="225" t="s">
        <v>798</v>
      </c>
      <c r="C65" s="225" t="s">
        <v>698</v>
      </c>
      <c r="E65" s="226" t="s">
        <v>827</v>
      </c>
    </row>
    <row r="66" spans="1:5" ht="12.75">
      <c r="A66" s="225" t="s">
        <v>631</v>
      </c>
      <c r="C66" s="225" t="s">
        <v>699</v>
      </c>
      <c r="E66" s="225" t="s">
        <v>621</v>
      </c>
    </row>
    <row r="67" spans="1:5" ht="12.75">
      <c r="A67" s="225" t="s">
        <v>801</v>
      </c>
      <c r="C67" s="225" t="s">
        <v>701</v>
      </c>
      <c r="E67" s="225" t="s">
        <v>589</v>
      </c>
    </row>
    <row r="68" spans="1:5" ht="12.75">
      <c r="A68" s="225" t="s">
        <v>803</v>
      </c>
      <c r="C68" s="225" t="s">
        <v>702</v>
      </c>
      <c r="E68" s="225" t="s">
        <v>834</v>
      </c>
    </row>
    <row r="69" spans="1:3" ht="12.75">
      <c r="A69" s="225" t="s">
        <v>805</v>
      </c>
      <c r="C69" s="225" t="s">
        <v>704</v>
      </c>
    </row>
    <row r="70" spans="1:3" ht="12.75">
      <c r="A70" s="225" t="s">
        <v>807</v>
      </c>
      <c r="C70" s="225" t="s">
        <v>706</v>
      </c>
    </row>
    <row r="71" spans="1:5" ht="12.75">
      <c r="A71" s="225" t="s">
        <v>809</v>
      </c>
      <c r="C71" s="225" t="s">
        <v>708</v>
      </c>
      <c r="E71" s="226" t="s">
        <v>556</v>
      </c>
    </row>
    <row r="72" spans="1:5" ht="12.75">
      <c r="A72" s="225" t="s">
        <v>811</v>
      </c>
      <c r="C72" s="225" t="s">
        <v>710</v>
      </c>
      <c r="E72" s="225" t="s">
        <v>557</v>
      </c>
    </row>
    <row r="73" spans="1:5" ht="12.75">
      <c r="A73" s="225" t="s">
        <v>813</v>
      </c>
      <c r="C73" s="225" t="s">
        <v>712</v>
      </c>
      <c r="E73" s="225" t="s">
        <v>558</v>
      </c>
    </row>
    <row r="74" spans="1:3" ht="12.75">
      <c r="A74" s="225" t="s">
        <v>815</v>
      </c>
      <c r="C74" s="225" t="s">
        <v>714</v>
      </c>
    </row>
    <row r="75" spans="1:3" ht="12.75">
      <c r="A75" s="225" t="s">
        <v>817</v>
      </c>
      <c r="C75" s="225" t="s">
        <v>716</v>
      </c>
    </row>
    <row r="76" spans="1:5" ht="12.75">
      <c r="A76" s="225" t="s">
        <v>819</v>
      </c>
      <c r="C76" s="225" t="s">
        <v>718</v>
      </c>
      <c r="E76" s="224" t="s">
        <v>367</v>
      </c>
    </row>
    <row r="77" spans="1:5" ht="12.75">
      <c r="A77" s="225" t="s">
        <v>821</v>
      </c>
      <c r="C77" s="225" t="s">
        <v>721</v>
      </c>
      <c r="E77" s="225" t="s">
        <v>368</v>
      </c>
    </row>
    <row r="78" spans="1:5" ht="12.75">
      <c r="A78" s="225" t="s">
        <v>823</v>
      </c>
      <c r="C78" s="225" t="s">
        <v>723</v>
      </c>
      <c r="E78" s="225" t="s">
        <v>120</v>
      </c>
    </row>
    <row r="79" spans="1:3" ht="12.75">
      <c r="A79" s="225" t="s">
        <v>825</v>
      </c>
      <c r="C79" s="225" t="s">
        <v>725</v>
      </c>
    </row>
    <row r="80" spans="1:3" ht="12.75">
      <c r="A80" s="225" t="s">
        <v>828</v>
      </c>
      <c r="C80" s="225" t="s">
        <v>727</v>
      </c>
    </row>
    <row r="81" spans="1:5" ht="12.75">
      <c r="A81" s="225" t="s">
        <v>830</v>
      </c>
      <c r="C81" s="225" t="s">
        <v>729</v>
      </c>
      <c r="E81" s="224" t="s">
        <v>427</v>
      </c>
    </row>
    <row r="82" spans="1:5" ht="12.75">
      <c r="A82" s="225" t="s">
        <v>832</v>
      </c>
      <c r="C82" s="225" t="s">
        <v>731</v>
      </c>
      <c r="E82" s="225"/>
    </row>
    <row r="83" spans="1:5" ht="12.75">
      <c r="A83" s="225" t="s">
        <v>835</v>
      </c>
      <c r="C83" s="225" t="s">
        <v>753</v>
      </c>
      <c r="E83" s="225" t="s">
        <v>426</v>
      </c>
    </row>
    <row r="84" spans="1:3" ht="12.75">
      <c r="A84" s="225" t="s">
        <v>837</v>
      </c>
      <c r="C84" s="225" t="s">
        <v>756</v>
      </c>
    </row>
    <row r="85" spans="1:5" ht="12.75">
      <c r="A85" s="225" t="s">
        <v>839</v>
      </c>
      <c r="C85" s="225" t="s">
        <v>758</v>
      </c>
      <c r="E85" s="224" t="s">
        <v>372</v>
      </c>
    </row>
    <row r="86" spans="1:5" ht="12.75">
      <c r="A86" s="225" t="s">
        <v>841</v>
      </c>
      <c r="C86" s="225" t="s">
        <v>760</v>
      </c>
      <c r="E86" s="225" t="s">
        <v>373</v>
      </c>
    </row>
    <row r="87" spans="1:5" ht="12.75">
      <c r="A87" s="225" t="s">
        <v>843</v>
      </c>
      <c r="C87" s="225" t="s">
        <v>762</v>
      </c>
      <c r="E87" s="225" t="s">
        <v>374</v>
      </c>
    </row>
    <row r="88" spans="1:3" ht="12.75">
      <c r="A88" s="225" t="s">
        <v>845</v>
      </c>
      <c r="C88" s="225" t="s">
        <v>764</v>
      </c>
    </row>
    <row r="89" spans="1:3" ht="12.75">
      <c r="A89" s="225" t="s">
        <v>633</v>
      </c>
      <c r="C89" s="225" t="s">
        <v>765</v>
      </c>
    </row>
    <row r="90" spans="1:5" ht="12.75">
      <c r="A90" s="225" t="s">
        <v>636</v>
      </c>
      <c r="C90" s="225" t="s">
        <v>767</v>
      </c>
      <c r="E90" s="224" t="s">
        <v>121</v>
      </c>
    </row>
    <row r="91" spans="1:5" ht="12.75">
      <c r="A91" s="225" t="s">
        <v>849</v>
      </c>
      <c r="C91" s="225" t="s">
        <v>769</v>
      </c>
      <c r="E91" s="230" t="b">
        <v>1</v>
      </c>
    </row>
    <row r="92" spans="1:5" ht="12.75">
      <c r="A92" s="225" t="s">
        <v>851</v>
      </c>
      <c r="C92" s="225" t="s">
        <v>771</v>
      </c>
      <c r="E92" s="230" t="b">
        <v>0</v>
      </c>
    </row>
    <row r="93" spans="1:5" ht="12.75">
      <c r="A93" s="225" t="s">
        <v>642</v>
      </c>
      <c r="C93" s="225" t="s">
        <v>773</v>
      </c>
      <c r="E93" s="230">
        <v>1</v>
      </c>
    </row>
    <row r="94" spans="1:5" ht="12.75">
      <c r="A94" s="225" t="s">
        <v>854</v>
      </c>
      <c r="C94" s="225" t="s">
        <v>775</v>
      </c>
      <c r="E94" s="230">
        <v>0</v>
      </c>
    </row>
    <row r="95" spans="1:3" ht="12.75">
      <c r="A95" s="225" t="s">
        <v>856</v>
      </c>
      <c r="C95" s="225" t="s">
        <v>791</v>
      </c>
    </row>
    <row r="96" spans="1:3" ht="12.75">
      <c r="A96" s="225" t="s">
        <v>858</v>
      </c>
      <c r="C96" s="225" t="s">
        <v>793</v>
      </c>
    </row>
    <row r="97" spans="1:5" ht="12.75">
      <c r="A97" s="225" t="s">
        <v>860</v>
      </c>
      <c r="C97" s="225" t="s">
        <v>795</v>
      </c>
      <c r="E97" s="226" t="s">
        <v>223</v>
      </c>
    </row>
    <row r="98" spans="1:5" ht="12.75">
      <c r="A98" s="225" t="s">
        <v>862</v>
      </c>
      <c r="C98" s="225" t="s">
        <v>797</v>
      </c>
      <c r="E98" s="227" t="s">
        <v>621</v>
      </c>
    </row>
    <row r="99" spans="1:5" ht="12.75">
      <c r="A99" s="225" t="s">
        <v>864</v>
      </c>
      <c r="C99" s="225" t="s">
        <v>799</v>
      </c>
      <c r="E99" s="227" t="s">
        <v>224</v>
      </c>
    </row>
    <row r="100" spans="1:5" ht="12.75">
      <c r="A100" s="225" t="s">
        <v>866</v>
      </c>
      <c r="C100" s="225" t="s">
        <v>800</v>
      </c>
      <c r="E100" s="227" t="s">
        <v>225</v>
      </c>
    </row>
    <row r="101" spans="1:3" ht="12.75">
      <c r="A101" s="225" t="s">
        <v>868</v>
      </c>
      <c r="C101" s="225" t="s">
        <v>802</v>
      </c>
    </row>
    <row r="102" spans="1:5" ht="12.75">
      <c r="A102" s="225" t="s">
        <v>645</v>
      </c>
      <c r="C102" s="225" t="s">
        <v>804</v>
      </c>
      <c r="E102" s="226" t="s">
        <v>226</v>
      </c>
    </row>
    <row r="103" spans="1:5" ht="12.75">
      <c r="A103" s="225" t="s">
        <v>871</v>
      </c>
      <c r="C103" s="225" t="s">
        <v>806</v>
      </c>
      <c r="E103" s="227" t="s">
        <v>621</v>
      </c>
    </row>
    <row r="104" spans="1:5" ht="12.75">
      <c r="A104" s="225" t="s">
        <v>873</v>
      </c>
      <c r="C104" s="225" t="s">
        <v>808</v>
      </c>
      <c r="E104" s="227"/>
    </row>
    <row r="105" spans="1:5" ht="12.75">
      <c r="A105" s="225" t="s">
        <v>875</v>
      </c>
      <c r="C105" s="225" t="s">
        <v>810</v>
      </c>
      <c r="E105" s="227" t="s">
        <v>227</v>
      </c>
    </row>
    <row r="106" spans="1:5" ht="12.75">
      <c r="A106" s="225" t="s">
        <v>877</v>
      </c>
      <c r="C106" s="225" t="s">
        <v>812</v>
      </c>
      <c r="E106" s="227" t="s">
        <v>228</v>
      </c>
    </row>
    <row r="107" spans="1:5" ht="12.75">
      <c r="A107" s="225" t="s">
        <v>647</v>
      </c>
      <c r="C107" s="225" t="s">
        <v>814</v>
      </c>
      <c r="E107" s="227" t="s">
        <v>229</v>
      </c>
    </row>
    <row r="108" spans="1:5" ht="12.75">
      <c r="A108" s="225" t="s">
        <v>649</v>
      </c>
      <c r="C108" s="225" t="s">
        <v>816</v>
      </c>
      <c r="E108" s="227" t="s">
        <v>230</v>
      </c>
    </row>
    <row r="109" spans="1:3" ht="12.75">
      <c r="A109" s="225" t="s">
        <v>881</v>
      </c>
      <c r="C109" s="225" t="s">
        <v>818</v>
      </c>
    </row>
    <row r="110" spans="1:5" ht="12.75">
      <c r="A110" s="225" t="s">
        <v>883</v>
      </c>
      <c r="C110" s="225" t="s">
        <v>820</v>
      </c>
      <c r="E110" s="226" t="s">
        <v>184</v>
      </c>
    </row>
    <row r="111" spans="1:5" ht="12.75">
      <c r="A111" s="225" t="s">
        <v>885</v>
      </c>
      <c r="C111" s="225" t="s">
        <v>822</v>
      </c>
      <c r="E111" s="225" t="s">
        <v>621</v>
      </c>
    </row>
    <row r="112" spans="1:5" ht="12.75">
      <c r="A112" s="225" t="s">
        <v>887</v>
      </c>
      <c r="C112" s="225" t="s">
        <v>824</v>
      </c>
      <c r="E112" s="225"/>
    </row>
    <row r="113" spans="1:5" ht="12.75">
      <c r="A113" s="225" t="s">
        <v>889</v>
      </c>
      <c r="C113" s="225" t="s">
        <v>826</v>
      </c>
      <c r="E113" s="225" t="s">
        <v>231</v>
      </c>
    </row>
    <row r="114" spans="1:5" ht="12.75">
      <c r="A114" s="225" t="s">
        <v>652</v>
      </c>
      <c r="C114" s="225" t="s">
        <v>829</v>
      </c>
      <c r="E114" s="225" t="s">
        <v>232</v>
      </c>
    </row>
    <row r="115" spans="1:5" ht="12.75">
      <c r="A115" s="225" t="s">
        <v>890</v>
      </c>
      <c r="C115" s="225" t="s">
        <v>831</v>
      </c>
      <c r="E115" s="225" t="s">
        <v>233</v>
      </c>
    </row>
    <row r="116" spans="1:5" ht="12.75">
      <c r="A116" s="225" t="s">
        <v>891</v>
      </c>
      <c r="C116" s="225" t="s">
        <v>833</v>
      </c>
      <c r="E116" s="225" t="s">
        <v>234</v>
      </c>
    </row>
    <row r="117" spans="1:3" ht="12.75">
      <c r="A117" s="225" t="s">
        <v>654</v>
      </c>
      <c r="C117" s="225" t="s">
        <v>836</v>
      </c>
    </row>
    <row r="118" spans="1:5" ht="12.75">
      <c r="A118" s="225" t="s">
        <v>892</v>
      </c>
      <c r="C118" s="225" t="s">
        <v>838</v>
      </c>
      <c r="E118" s="226" t="s">
        <v>235</v>
      </c>
    </row>
    <row r="119" spans="1:5" ht="12.75">
      <c r="A119" s="225" t="s">
        <v>893</v>
      </c>
      <c r="C119" s="225" t="s">
        <v>840</v>
      </c>
      <c r="E119" s="225" t="s">
        <v>621</v>
      </c>
    </row>
    <row r="120" spans="1:5" ht="12.75">
      <c r="A120" s="225" t="s">
        <v>894</v>
      </c>
      <c r="C120" s="225" t="s">
        <v>842</v>
      </c>
      <c r="E120" s="225" t="s">
        <v>238</v>
      </c>
    </row>
    <row r="121" spans="1:5" ht="12.75">
      <c r="A121" s="225" t="s">
        <v>895</v>
      </c>
      <c r="C121" s="225" t="s">
        <v>844</v>
      </c>
      <c r="E121" s="225" t="s">
        <v>237</v>
      </c>
    </row>
    <row r="122" spans="1:5" ht="12.75">
      <c r="A122" s="225" t="s">
        <v>896</v>
      </c>
      <c r="C122" s="225" t="s">
        <v>846</v>
      </c>
      <c r="E122" s="225" t="s">
        <v>239</v>
      </c>
    </row>
    <row r="123" spans="1:5" ht="12.75">
      <c r="A123" s="225" t="s">
        <v>897</v>
      </c>
      <c r="C123" s="225" t="s">
        <v>847</v>
      </c>
      <c r="E123" s="225" t="s">
        <v>236</v>
      </c>
    </row>
    <row r="124" spans="1:5" ht="12.75">
      <c r="A124" s="225" t="s">
        <v>898</v>
      </c>
      <c r="C124" s="225" t="s">
        <v>848</v>
      </c>
      <c r="E124" s="225" t="s">
        <v>21</v>
      </c>
    </row>
    <row r="125" spans="1:3" ht="12.75">
      <c r="A125" s="225" t="s">
        <v>899</v>
      </c>
      <c r="C125" s="225" t="s">
        <v>850</v>
      </c>
    </row>
    <row r="126" spans="1:5" ht="12.75">
      <c r="A126" s="225" t="s">
        <v>900</v>
      </c>
      <c r="C126" s="225" t="s">
        <v>852</v>
      </c>
      <c r="E126" s="226" t="s">
        <v>240</v>
      </c>
    </row>
    <row r="127" spans="1:5" ht="12.75">
      <c r="A127" s="225" t="s">
        <v>901</v>
      </c>
      <c r="C127" s="225" t="s">
        <v>853</v>
      </c>
      <c r="E127" s="225" t="s">
        <v>621</v>
      </c>
    </row>
    <row r="128" spans="1:5" ht="12.75">
      <c r="A128" s="225" t="s">
        <v>902</v>
      </c>
      <c r="C128" s="225" t="s">
        <v>855</v>
      </c>
      <c r="E128" s="225" t="s">
        <v>241</v>
      </c>
    </row>
    <row r="129" spans="1:5" ht="12.75">
      <c r="A129" s="225" t="s">
        <v>903</v>
      </c>
      <c r="C129" s="225" t="s">
        <v>857</v>
      </c>
      <c r="E129" s="225" t="s">
        <v>242</v>
      </c>
    </row>
    <row r="130" spans="1:5" ht="12.75">
      <c r="A130" s="225" t="s">
        <v>657</v>
      </c>
      <c r="C130" s="225" t="s">
        <v>859</v>
      </c>
      <c r="E130" s="225" t="s">
        <v>426</v>
      </c>
    </row>
    <row r="131" spans="1:3" ht="12.75">
      <c r="A131" s="225" t="s">
        <v>904</v>
      </c>
      <c r="C131" s="225" t="s">
        <v>861</v>
      </c>
    </row>
    <row r="132" spans="1:5" ht="12.75">
      <c r="A132" s="225" t="s">
        <v>905</v>
      </c>
      <c r="C132" s="225" t="s">
        <v>863</v>
      </c>
      <c r="E132" s="226" t="s">
        <v>18</v>
      </c>
    </row>
    <row r="133" spans="1:5" ht="12.75">
      <c r="A133" s="225" t="s">
        <v>906</v>
      </c>
      <c r="C133" s="225" t="s">
        <v>865</v>
      </c>
      <c r="E133" s="231">
        <f>""</f>
      </c>
    </row>
    <row r="134" spans="1:5" ht="12.75">
      <c r="A134" s="225" t="s">
        <v>907</v>
      </c>
      <c r="C134" s="225" t="s">
        <v>867</v>
      </c>
      <c r="E134" s="231">
        <v>2</v>
      </c>
    </row>
    <row r="135" spans="1:5" ht="12.75">
      <c r="A135" s="225" t="s">
        <v>908</v>
      </c>
      <c r="C135" s="225" t="s">
        <v>869</v>
      </c>
      <c r="E135" s="231">
        <v>1</v>
      </c>
    </row>
    <row r="136" spans="1:5" ht="12.75">
      <c r="A136" s="225" t="s">
        <v>660</v>
      </c>
      <c r="C136" s="225" t="s">
        <v>870</v>
      </c>
      <c r="E136" s="231" t="s">
        <v>426</v>
      </c>
    </row>
    <row r="137" spans="1:3" ht="12.75">
      <c r="A137" s="225" t="s">
        <v>909</v>
      </c>
      <c r="C137" s="225" t="s">
        <v>872</v>
      </c>
    </row>
    <row r="138" spans="1:3" ht="12.75">
      <c r="A138" s="225" t="s">
        <v>910</v>
      </c>
      <c r="C138" s="225" t="s">
        <v>874</v>
      </c>
    </row>
    <row r="139" spans="1:3" ht="12.75">
      <c r="A139" s="225" t="s">
        <v>662</v>
      </c>
      <c r="C139" s="225" t="s">
        <v>876</v>
      </c>
    </row>
    <row r="140" spans="1:3" ht="12.75">
      <c r="A140" s="225" t="s">
        <v>911</v>
      </c>
      <c r="C140" s="225" t="s">
        <v>268</v>
      </c>
    </row>
    <row r="141" spans="1:5" ht="12.75">
      <c r="A141" s="225" t="s">
        <v>912</v>
      </c>
      <c r="C141" s="225" t="s">
        <v>878</v>
      </c>
      <c r="E141" s="226" t="s">
        <v>243</v>
      </c>
    </row>
    <row r="142" spans="1:5" ht="12.75">
      <c r="A142" s="225" t="s">
        <v>913</v>
      </c>
      <c r="C142" s="225" t="s">
        <v>879</v>
      </c>
      <c r="E142" s="225" t="s">
        <v>621</v>
      </c>
    </row>
    <row r="143" spans="1:5" ht="12.75">
      <c r="A143" s="225" t="s">
        <v>914</v>
      </c>
      <c r="C143" s="225" t="s">
        <v>880</v>
      </c>
      <c r="E143" s="225" t="s">
        <v>244</v>
      </c>
    </row>
    <row r="144" spans="1:5" ht="12.75">
      <c r="A144" s="225" t="s">
        <v>915</v>
      </c>
      <c r="C144" s="225" t="s">
        <v>882</v>
      </c>
      <c r="E144" s="225" t="s">
        <v>245</v>
      </c>
    </row>
    <row r="145" spans="1:5" ht="12.75">
      <c r="A145" s="225" t="s">
        <v>916</v>
      </c>
      <c r="C145" s="225" t="s">
        <v>884</v>
      </c>
      <c r="E145" s="225" t="s">
        <v>246</v>
      </c>
    </row>
    <row r="146" spans="1:3" ht="12.75">
      <c r="A146" s="225" t="s">
        <v>917</v>
      </c>
      <c r="C146" s="225" t="s">
        <v>886</v>
      </c>
    </row>
    <row r="147" spans="1:5" ht="12.75">
      <c r="A147" s="225" t="s">
        <v>918</v>
      </c>
      <c r="C147" s="225" t="s">
        <v>888</v>
      </c>
      <c r="E147" s="226" t="s">
        <v>247</v>
      </c>
    </row>
    <row r="148" spans="1:5" ht="12.75">
      <c r="A148" s="225" t="s">
        <v>919</v>
      </c>
      <c r="E148" s="232" t="s">
        <v>621</v>
      </c>
    </row>
    <row r="149" spans="1:5" ht="12.75">
      <c r="A149" s="225" t="s">
        <v>920</v>
      </c>
      <c r="E149" s="232" t="s">
        <v>139</v>
      </c>
    </row>
    <row r="150" spans="1:5" ht="12.75">
      <c r="A150" s="225" t="s">
        <v>664</v>
      </c>
      <c r="E150" s="232" t="s">
        <v>141</v>
      </c>
    </row>
    <row r="151" ht="12.75">
      <c r="A151" s="225" t="s">
        <v>921</v>
      </c>
    </row>
    <row r="152" ht="12.75">
      <c r="A152" s="225" t="s">
        <v>922</v>
      </c>
    </row>
    <row r="153" spans="1:5" ht="12.75">
      <c r="A153" s="225" t="s">
        <v>923</v>
      </c>
      <c r="E153" s="226" t="s">
        <v>248</v>
      </c>
    </row>
    <row r="154" spans="1:5" ht="12.75">
      <c r="A154" s="225" t="s">
        <v>924</v>
      </c>
      <c r="E154" s="232" t="s">
        <v>621</v>
      </c>
    </row>
    <row r="155" spans="1:5" ht="12.75">
      <c r="A155" s="225" t="s">
        <v>925</v>
      </c>
      <c r="E155" s="225" t="s">
        <v>249</v>
      </c>
    </row>
    <row r="156" spans="1:5" ht="12.75">
      <c r="A156" s="225" t="s">
        <v>666</v>
      </c>
      <c r="E156" s="225" t="s">
        <v>250</v>
      </c>
    </row>
    <row r="157" spans="1:5" ht="12.75">
      <c r="A157" s="225" t="s">
        <v>668</v>
      </c>
      <c r="E157" s="225" t="s">
        <v>251</v>
      </c>
    </row>
    <row r="158" spans="1:5" ht="12.75">
      <c r="A158" s="225" t="s">
        <v>926</v>
      </c>
      <c r="E158" s="225" t="s">
        <v>252</v>
      </c>
    </row>
    <row r="159" ht="12.75">
      <c r="A159" s="225" t="s">
        <v>927</v>
      </c>
    </row>
    <row r="160" ht="12.75">
      <c r="A160" s="225" t="s">
        <v>928</v>
      </c>
    </row>
    <row r="161" spans="1:5" ht="12.75">
      <c r="A161" s="225" t="s">
        <v>929</v>
      </c>
      <c r="E161" s="226" t="s">
        <v>253</v>
      </c>
    </row>
    <row r="162" spans="1:5" ht="12.75">
      <c r="A162" s="225" t="s">
        <v>930</v>
      </c>
      <c r="E162" s="225" t="s">
        <v>170</v>
      </c>
    </row>
    <row r="163" spans="1:5" ht="12.75">
      <c r="A163" s="225" t="s">
        <v>670</v>
      </c>
      <c r="E163" s="225" t="s">
        <v>171</v>
      </c>
    </row>
    <row r="164" spans="1:5" ht="12.75">
      <c r="A164" s="225" t="s">
        <v>931</v>
      </c>
      <c r="E164" s="225" t="s">
        <v>172</v>
      </c>
    </row>
    <row r="165" spans="1:5" ht="12.75">
      <c r="A165" s="225" t="s">
        <v>932</v>
      </c>
      <c r="E165" s="225" t="s">
        <v>173</v>
      </c>
    </row>
    <row r="166" spans="1:5" ht="12.75">
      <c r="A166" s="225" t="s">
        <v>933</v>
      </c>
      <c r="E166" s="225" t="s">
        <v>123</v>
      </c>
    </row>
    <row r="167" ht="12.75">
      <c r="A167" s="225" t="s">
        <v>934</v>
      </c>
    </row>
    <row r="168" spans="1:5" ht="12.75">
      <c r="A168" s="225" t="s">
        <v>935</v>
      </c>
      <c r="E168" s="226" t="s">
        <v>262</v>
      </c>
    </row>
    <row r="169" spans="1:5" ht="12.75">
      <c r="A169" s="225" t="s">
        <v>936</v>
      </c>
      <c r="E169" s="225"/>
    </row>
    <row r="170" spans="1:5" ht="12.75">
      <c r="A170" s="225" t="s">
        <v>937</v>
      </c>
      <c r="E170" s="225" t="s">
        <v>241</v>
      </c>
    </row>
    <row r="171" spans="1:5" ht="12.75">
      <c r="A171" s="225" t="s">
        <v>938</v>
      </c>
      <c r="E171" s="225" t="s">
        <v>242</v>
      </c>
    </row>
    <row r="172" spans="1:5" ht="12.75">
      <c r="A172" s="225" t="s">
        <v>939</v>
      </c>
      <c r="E172" s="225" t="s">
        <v>263</v>
      </c>
    </row>
    <row r="173" ht="12.75">
      <c r="A173" s="225" t="s">
        <v>940</v>
      </c>
    </row>
    <row r="174" ht="12.75">
      <c r="A174" s="225" t="s">
        <v>941</v>
      </c>
    </row>
    <row r="175" ht="12.75">
      <c r="A175" s="225" t="s">
        <v>942</v>
      </c>
    </row>
    <row r="176" ht="12.75">
      <c r="A176" s="225" t="s">
        <v>943</v>
      </c>
    </row>
    <row r="177" ht="12.75">
      <c r="A177" s="225" t="s">
        <v>944</v>
      </c>
    </row>
    <row r="178" ht="12.75">
      <c r="A178" s="225" t="s">
        <v>945</v>
      </c>
    </row>
    <row r="179" ht="12.75">
      <c r="A179" s="225" t="s">
        <v>946</v>
      </c>
    </row>
    <row r="180" ht="12.75">
      <c r="A180" s="225" t="s">
        <v>947</v>
      </c>
    </row>
    <row r="181" ht="12.75">
      <c r="A181" s="225" t="s">
        <v>673</v>
      </c>
    </row>
    <row r="182" ht="12.75">
      <c r="A182" s="225" t="s">
        <v>948</v>
      </c>
    </row>
    <row r="183" ht="12.75">
      <c r="A183" s="225" t="s">
        <v>949</v>
      </c>
    </row>
    <row r="184" ht="12.75">
      <c r="A184" s="225" t="s">
        <v>950</v>
      </c>
    </row>
    <row r="185" ht="12.75">
      <c r="A185" s="225" t="s">
        <v>951</v>
      </c>
    </row>
    <row r="186" ht="12.75">
      <c r="A186" s="225" t="s">
        <v>952</v>
      </c>
    </row>
    <row r="187" ht="12.75">
      <c r="A187" s="225" t="s">
        <v>953</v>
      </c>
    </row>
    <row r="188" ht="12.75">
      <c r="A188" s="225" t="s">
        <v>954</v>
      </c>
    </row>
    <row r="189" ht="12.75">
      <c r="A189" s="225" t="s">
        <v>955</v>
      </c>
    </row>
    <row r="190" ht="12.75">
      <c r="A190" s="225" t="s">
        <v>956</v>
      </c>
    </row>
    <row r="191" ht="12.75">
      <c r="A191" s="225" t="s">
        <v>957</v>
      </c>
    </row>
    <row r="192" ht="12.75">
      <c r="A192" s="225" t="s">
        <v>958</v>
      </c>
    </row>
    <row r="193" ht="12.75">
      <c r="A193" s="225" t="s">
        <v>959</v>
      </c>
    </row>
    <row r="194" ht="12.75">
      <c r="A194" s="225" t="s">
        <v>960</v>
      </c>
    </row>
    <row r="195" ht="12.75">
      <c r="A195" s="225" t="s">
        <v>961</v>
      </c>
    </row>
    <row r="196" ht="12.75">
      <c r="A196" s="225" t="s">
        <v>962</v>
      </c>
    </row>
    <row r="197" ht="12.75">
      <c r="A197" s="225" t="s">
        <v>963</v>
      </c>
    </row>
    <row r="198" ht="12.75">
      <c r="A198" s="225" t="s">
        <v>964</v>
      </c>
    </row>
    <row r="199" ht="12.75">
      <c r="A199" s="225" t="s">
        <v>965</v>
      </c>
    </row>
    <row r="200" ht="12.75">
      <c r="A200" s="225" t="s">
        <v>966</v>
      </c>
    </row>
    <row r="201" ht="12.75">
      <c r="A201" s="225" t="s">
        <v>967</v>
      </c>
    </row>
    <row r="202" ht="12.75">
      <c r="A202" s="225" t="s">
        <v>676</v>
      </c>
    </row>
    <row r="203" ht="12.75">
      <c r="A203" s="225" t="s">
        <v>679</v>
      </c>
    </row>
    <row r="204" ht="12.75">
      <c r="A204" s="225" t="s">
        <v>968</v>
      </c>
    </row>
    <row r="205" ht="12.75">
      <c r="A205" s="225" t="s">
        <v>969</v>
      </c>
    </row>
    <row r="206" ht="12.75">
      <c r="A206" s="225" t="s">
        <v>970</v>
      </c>
    </row>
    <row r="207" ht="12.75">
      <c r="A207" s="225" t="s">
        <v>971</v>
      </c>
    </row>
    <row r="208" ht="12.75">
      <c r="A208" s="225" t="s">
        <v>972</v>
      </c>
    </row>
    <row r="209" ht="12.75">
      <c r="A209" s="225" t="s">
        <v>682</v>
      </c>
    </row>
    <row r="210" ht="12.75">
      <c r="A210" s="225" t="s">
        <v>973</v>
      </c>
    </row>
    <row r="211" ht="12.75">
      <c r="A211" s="225" t="s">
        <v>974</v>
      </c>
    </row>
    <row r="212" ht="12.75">
      <c r="A212" s="225" t="s">
        <v>975</v>
      </c>
    </row>
    <row r="213" ht="12.75">
      <c r="A213" s="225" t="s">
        <v>976</v>
      </c>
    </row>
    <row r="214" ht="12.75">
      <c r="A214" s="225" t="s">
        <v>977</v>
      </c>
    </row>
    <row r="215" ht="12.75">
      <c r="A215" s="225" t="s">
        <v>978</v>
      </c>
    </row>
    <row r="216" ht="12.75">
      <c r="A216" s="225" t="s">
        <v>979</v>
      </c>
    </row>
    <row r="217" ht="12.75">
      <c r="A217" s="225" t="s">
        <v>980</v>
      </c>
    </row>
    <row r="218" ht="12.75">
      <c r="A218" s="225" t="s">
        <v>981</v>
      </c>
    </row>
    <row r="219" ht="12.75">
      <c r="A219" s="225" t="s">
        <v>982</v>
      </c>
    </row>
    <row r="220" ht="12.75">
      <c r="A220" s="225" t="s">
        <v>983</v>
      </c>
    </row>
    <row r="221" ht="12.75">
      <c r="A221" s="225" t="s">
        <v>984</v>
      </c>
    </row>
    <row r="222" ht="12.75">
      <c r="A222" s="225" t="s">
        <v>985</v>
      </c>
    </row>
    <row r="223" ht="12.75">
      <c r="A223" s="225" t="s">
        <v>986</v>
      </c>
    </row>
    <row r="224" ht="12.75">
      <c r="A224" s="225" t="s">
        <v>987</v>
      </c>
    </row>
    <row r="225" ht="12.75">
      <c r="A225" s="225" t="s">
        <v>988</v>
      </c>
    </row>
    <row r="226" ht="12.75">
      <c r="A226" s="225" t="s">
        <v>989</v>
      </c>
    </row>
    <row r="227" ht="12.75">
      <c r="A227" s="225" t="s">
        <v>990</v>
      </c>
    </row>
    <row r="228" ht="12.75">
      <c r="A228" s="225" t="s">
        <v>685</v>
      </c>
    </row>
    <row r="229" ht="12.75">
      <c r="A229" s="225" t="s">
        <v>687</v>
      </c>
    </row>
    <row r="230" ht="12.75">
      <c r="A230" s="225" t="s">
        <v>991</v>
      </c>
    </row>
    <row r="231" ht="12.75">
      <c r="A231" s="225" t="s">
        <v>992</v>
      </c>
    </row>
    <row r="232" ht="12.75">
      <c r="A232" s="225" t="s">
        <v>993</v>
      </c>
    </row>
    <row r="233" ht="12.75">
      <c r="A233" s="225" t="s">
        <v>690</v>
      </c>
    </row>
    <row r="234" ht="12.75">
      <c r="A234" s="225" t="s">
        <v>994</v>
      </c>
    </row>
    <row r="235" ht="12.75">
      <c r="A235" s="225" t="s">
        <v>995</v>
      </c>
    </row>
    <row r="236" ht="12.75">
      <c r="A236" s="225" t="s">
        <v>996</v>
      </c>
    </row>
    <row r="237" ht="12.75">
      <c r="A237" s="225" t="s">
        <v>997</v>
      </c>
    </row>
    <row r="238" ht="12.75">
      <c r="A238" s="225" t="s">
        <v>998</v>
      </c>
    </row>
    <row r="239" ht="12.75">
      <c r="A239" s="225" t="s">
        <v>692</v>
      </c>
    </row>
    <row r="240" ht="12.75">
      <c r="A240" s="225" t="s">
        <v>999</v>
      </c>
    </row>
    <row r="241" ht="12.75">
      <c r="A241" s="225" t="s">
        <v>1000</v>
      </c>
    </row>
    <row r="242" ht="12.75">
      <c r="A242" s="225" t="s">
        <v>1001</v>
      </c>
    </row>
    <row r="243" ht="12.75">
      <c r="A243" s="225" t="s">
        <v>1002</v>
      </c>
    </row>
    <row r="244" ht="12.75">
      <c r="A244" s="225" t="s">
        <v>1003</v>
      </c>
    </row>
    <row r="245" ht="12.75">
      <c r="A245" s="225" t="s">
        <v>1004</v>
      </c>
    </row>
    <row r="246" ht="12.75">
      <c r="A246" s="225" t="s">
        <v>1005</v>
      </c>
    </row>
    <row r="247" ht="12.75">
      <c r="A247" s="225" t="s">
        <v>1006</v>
      </c>
    </row>
    <row r="248" ht="12.75">
      <c r="A248" s="225" t="s">
        <v>1007</v>
      </c>
    </row>
    <row r="249" ht="12.75">
      <c r="A249" s="225" t="s">
        <v>1008</v>
      </c>
    </row>
    <row r="250" ht="12.75">
      <c r="A250" s="225" t="s">
        <v>1009</v>
      </c>
    </row>
    <row r="251" ht="12.75">
      <c r="A251" s="225" t="s">
        <v>1010</v>
      </c>
    </row>
    <row r="252" ht="12.75">
      <c r="A252" s="225" t="s">
        <v>1011</v>
      </c>
    </row>
    <row r="253" ht="12.75">
      <c r="A253" s="225" t="s">
        <v>1012</v>
      </c>
    </row>
    <row r="254" ht="12.75">
      <c r="A254" s="225" t="s">
        <v>1013</v>
      </c>
    </row>
    <row r="255" ht="12.75">
      <c r="A255" s="225" t="s">
        <v>1014</v>
      </c>
    </row>
    <row r="256" ht="12.75">
      <c r="A256" s="225" t="s">
        <v>1015</v>
      </c>
    </row>
    <row r="257" ht="12.75">
      <c r="A257" s="225" t="s">
        <v>1016</v>
      </c>
    </row>
    <row r="258" ht="12.75">
      <c r="A258" s="225" t="s">
        <v>700</v>
      </c>
    </row>
    <row r="259" ht="12.75">
      <c r="A259" s="225" t="s">
        <v>1017</v>
      </c>
    </row>
    <row r="260" ht="12.75">
      <c r="A260" s="225" t="s">
        <v>1018</v>
      </c>
    </row>
    <row r="261" ht="12.75">
      <c r="A261" s="225" t="s">
        <v>1019</v>
      </c>
    </row>
    <row r="262" ht="12.75">
      <c r="A262" s="225" t="s">
        <v>1020</v>
      </c>
    </row>
    <row r="263" ht="12.75">
      <c r="A263" s="225" t="s">
        <v>1021</v>
      </c>
    </row>
    <row r="264" ht="12.75">
      <c r="A264" s="225" t="s">
        <v>1022</v>
      </c>
    </row>
    <row r="265" ht="12.75">
      <c r="A265" s="225" t="s">
        <v>1023</v>
      </c>
    </row>
    <row r="266" ht="12.75">
      <c r="A266" s="225" t="s">
        <v>1024</v>
      </c>
    </row>
    <row r="267" ht="12.75">
      <c r="A267" s="225" t="s">
        <v>1025</v>
      </c>
    </row>
    <row r="268" ht="12.75">
      <c r="A268" s="225" t="s">
        <v>1026</v>
      </c>
    </row>
    <row r="269" ht="12.75">
      <c r="A269" s="225" t="s">
        <v>1027</v>
      </c>
    </row>
    <row r="270" ht="12.75">
      <c r="A270" s="225" t="s">
        <v>1028</v>
      </c>
    </row>
    <row r="271" ht="12.75">
      <c r="A271" s="225" t="s">
        <v>1029</v>
      </c>
    </row>
  </sheetData>
  <sheetProtection sheet="1" objects="1" scenarios="1" formatRows="0" insertRows="0"/>
  <printOptions/>
  <pageMargins left="0.75" right="0.75" top="1" bottom="1" header="0.5" footer="0.5"/>
  <pageSetup fitToHeight="10" fitToWidth="1" horizontalDpi="600" verticalDpi="600" orientation="landscape" paperSize="9" scale="69" r:id="rId3"/>
  <legacyDrawing r:id="rId2"/>
</worksheet>
</file>

<file path=xl/worksheets/sheet11.xml><?xml version="1.0" encoding="utf-8"?>
<worksheet xmlns="http://schemas.openxmlformats.org/spreadsheetml/2006/main" xmlns:r="http://schemas.openxmlformats.org/officeDocument/2006/relationships">
  <sheetPr>
    <tabColor indexed="57"/>
    <pageSetUpPr fitToPage="1"/>
  </sheetPr>
  <dimension ref="A1:F76"/>
  <sheetViews>
    <sheetView zoomScalePageLayoutView="0" workbookViewId="0" topLeftCell="A1">
      <selection activeCell="B3" sqref="B3"/>
    </sheetView>
  </sheetViews>
  <sheetFormatPr defaultColWidth="9.140625" defaultRowHeight="12.75"/>
  <cols>
    <col min="1" max="1" width="17.140625" style="0" customWidth="1"/>
    <col min="2" max="2" width="34.7109375" style="0" customWidth="1"/>
    <col min="3" max="3" width="15.140625" style="0" customWidth="1"/>
  </cols>
  <sheetData>
    <row r="1" spans="1:6" ht="13.5" thickBot="1">
      <c r="A1" s="22" t="s">
        <v>271</v>
      </c>
      <c r="B1" s="14"/>
      <c r="C1" s="14"/>
      <c r="D1" s="14"/>
      <c r="E1" s="14"/>
      <c r="F1" s="14"/>
    </row>
    <row r="2" spans="1:3" ht="13.5" thickBot="1">
      <c r="A2" s="50" t="s">
        <v>272</v>
      </c>
      <c r="B2" s="51" t="s">
        <v>280</v>
      </c>
      <c r="C2" s="14"/>
    </row>
    <row r="3" spans="1:6" ht="13.5" thickBot="1">
      <c r="A3" s="48" t="s">
        <v>270</v>
      </c>
      <c r="B3" s="49">
        <v>39952</v>
      </c>
      <c r="C3" s="23" t="str">
        <f>IF(ISNUMBER(MATCH(B3,A14:A22,0)),VLOOKUP(B3,A14:B22,2,FALSE),"---")</f>
        <v>MP AEm_COM_en_190509.xls</v>
      </c>
      <c r="D3" s="24"/>
      <c r="E3" s="25"/>
      <c r="F3" s="14"/>
    </row>
    <row r="4" spans="1:2" ht="12.75">
      <c r="A4" s="43" t="s">
        <v>283</v>
      </c>
      <c r="B4" s="44" t="s">
        <v>284</v>
      </c>
    </row>
    <row r="5" spans="1:2" ht="13.5" thickBot="1">
      <c r="A5" s="45" t="s">
        <v>274</v>
      </c>
      <c r="B5" s="46" t="s">
        <v>299</v>
      </c>
    </row>
    <row r="6" spans="1:2" ht="12.75">
      <c r="A6" s="14"/>
      <c r="B6" s="14"/>
    </row>
    <row r="7" spans="1:4" ht="12.75">
      <c r="A7" s="27" t="s">
        <v>273</v>
      </c>
      <c r="B7" s="14"/>
      <c r="C7" s="14"/>
      <c r="D7" s="14"/>
    </row>
    <row r="8" spans="1:3" ht="12.75">
      <c r="A8" s="47" t="s">
        <v>279</v>
      </c>
      <c r="B8" s="47"/>
      <c r="C8" s="26" t="s">
        <v>275</v>
      </c>
    </row>
    <row r="9" spans="1:3" ht="12.75">
      <c r="A9" s="47" t="s">
        <v>280</v>
      </c>
      <c r="B9" s="47"/>
      <c r="C9" s="26" t="s">
        <v>276</v>
      </c>
    </row>
    <row r="10" spans="1:3" ht="12.75">
      <c r="A10" s="47" t="s">
        <v>281</v>
      </c>
      <c r="B10" s="47"/>
      <c r="C10" s="26" t="s">
        <v>277</v>
      </c>
    </row>
    <row r="11" spans="1:3" ht="12.75">
      <c r="A11" s="47" t="s">
        <v>282</v>
      </c>
      <c r="B11" s="47"/>
      <c r="C11" s="26" t="s">
        <v>278</v>
      </c>
    </row>
    <row r="12" spans="1:4" ht="12.75">
      <c r="A12" s="28"/>
      <c r="B12" s="14"/>
      <c r="C12" s="14"/>
      <c r="D12" s="14"/>
    </row>
    <row r="13" spans="1:4" ht="12.75">
      <c r="A13" s="22" t="s">
        <v>387</v>
      </c>
      <c r="B13" s="22" t="s">
        <v>329</v>
      </c>
      <c r="C13" s="22" t="s">
        <v>201</v>
      </c>
      <c r="D13" s="14"/>
    </row>
    <row r="14" spans="1:4" ht="12.75">
      <c r="A14" s="39">
        <v>39941</v>
      </c>
      <c r="B14" s="33" t="str">
        <f>IF(ISBLANK($A14),"---",VLOOKUP($B$2,$A$8:$C$11,3,0)&amp;"_"&amp;VLOOKUP($B$4,$A$25:$B$52,2,0)&amp;"_"&amp;VLOOKUP($B$5,$A$55:$B$76,2,0)&amp;"_"&amp;TEXT(DAY($A14),"0#")&amp;TEXT(MONTH($A14),"0#")&amp;TEXT(YEAR($A14)-2000,"0#")&amp;".xls")</f>
        <v>MP AEm_COM_en_080509.xls</v>
      </c>
      <c r="C14" s="33"/>
      <c r="D14" s="34"/>
    </row>
    <row r="15" spans="1:4" ht="12.75">
      <c r="A15" s="42">
        <v>39944</v>
      </c>
      <c r="B15" s="35" t="str">
        <f aca="true" t="shared" si="0" ref="B15:B22">IF(ISBLANK($A15),"---",VLOOKUP($B$2,$A$8:$C$11,3,0)&amp;"_"&amp;VLOOKUP($B$4,$A$25:$B$52,2,0)&amp;"_"&amp;VLOOKUP($B$5,$A$55:$B$76,2,0)&amp;"_"&amp;TEXT(DAY($A15),"0#")&amp;TEXT(MONTH($A15),"0#")&amp;TEXT(YEAR($A15)-2000,"0#")&amp;".xls")</f>
        <v>MP AEm_COM_en_110509.xls</v>
      </c>
      <c r="C15" s="35" t="s">
        <v>202</v>
      </c>
      <c r="D15" s="36"/>
    </row>
    <row r="16" spans="1:4" ht="12.75">
      <c r="A16" s="42">
        <v>39952</v>
      </c>
      <c r="B16" s="35" t="str">
        <f t="shared" si="0"/>
        <v>MP AEm_COM_en_190509.xls</v>
      </c>
      <c r="C16" s="35" t="s">
        <v>203</v>
      </c>
      <c r="D16" s="36"/>
    </row>
    <row r="17" spans="1:4" ht="12.75">
      <c r="A17" s="40"/>
      <c r="B17" s="35" t="str">
        <f t="shared" si="0"/>
        <v>---</v>
      </c>
      <c r="C17" s="35"/>
      <c r="D17" s="36"/>
    </row>
    <row r="18" spans="1:4" ht="12.75">
      <c r="A18" s="40"/>
      <c r="B18" s="35" t="str">
        <f t="shared" si="0"/>
        <v>---</v>
      </c>
      <c r="C18" s="35"/>
      <c r="D18" s="36"/>
    </row>
    <row r="19" spans="1:4" ht="12.75">
      <c r="A19" s="40"/>
      <c r="B19" s="35" t="str">
        <f t="shared" si="0"/>
        <v>---</v>
      </c>
      <c r="C19" s="35"/>
      <c r="D19" s="36"/>
    </row>
    <row r="20" spans="1:4" ht="12.75">
      <c r="A20" s="40"/>
      <c r="B20" s="35" t="str">
        <f t="shared" si="0"/>
        <v>---</v>
      </c>
      <c r="C20" s="35"/>
      <c r="D20" s="36"/>
    </row>
    <row r="21" spans="1:4" ht="12.75">
      <c r="A21" s="40"/>
      <c r="B21" s="35" t="str">
        <f t="shared" si="0"/>
        <v>---</v>
      </c>
      <c r="C21" s="35"/>
      <c r="D21" s="36"/>
    </row>
    <row r="22" spans="1:4" ht="12.75">
      <c r="A22" s="41"/>
      <c r="B22" s="37" t="str">
        <f t="shared" si="0"/>
        <v>---</v>
      </c>
      <c r="C22" s="37"/>
      <c r="D22" s="38"/>
    </row>
    <row r="24" ht="12.75">
      <c r="A24" s="29" t="s">
        <v>283</v>
      </c>
    </row>
    <row r="25" spans="1:2" ht="12.75">
      <c r="A25" s="30" t="s">
        <v>284</v>
      </c>
      <c r="B25" s="30" t="s">
        <v>330</v>
      </c>
    </row>
    <row r="26" spans="1:2" ht="12.75">
      <c r="A26" s="30" t="s">
        <v>626</v>
      </c>
      <c r="B26" s="30" t="s">
        <v>331</v>
      </c>
    </row>
    <row r="27" spans="1:2" ht="12.75">
      <c r="A27" s="30" t="s">
        <v>628</v>
      </c>
      <c r="B27" s="30" t="s">
        <v>332</v>
      </c>
    </row>
    <row r="28" spans="1:2" ht="12.75">
      <c r="A28" s="30" t="s">
        <v>631</v>
      </c>
      <c r="B28" s="30" t="s">
        <v>333</v>
      </c>
    </row>
    <row r="29" spans="1:2" ht="12.75">
      <c r="A29" s="30" t="s">
        <v>633</v>
      </c>
      <c r="B29" s="30" t="s">
        <v>334</v>
      </c>
    </row>
    <row r="30" spans="1:2" ht="12.75">
      <c r="A30" s="30" t="s">
        <v>636</v>
      </c>
      <c r="B30" s="30" t="s">
        <v>335</v>
      </c>
    </row>
    <row r="31" spans="1:2" ht="12.75">
      <c r="A31" s="30" t="s">
        <v>642</v>
      </c>
      <c r="B31" s="30" t="s">
        <v>336</v>
      </c>
    </row>
    <row r="32" spans="1:2" ht="12.75">
      <c r="A32" s="30" t="s">
        <v>645</v>
      </c>
      <c r="B32" s="30" t="s">
        <v>337</v>
      </c>
    </row>
    <row r="33" spans="1:2" ht="12.75">
      <c r="A33" s="30" t="s">
        <v>647</v>
      </c>
      <c r="B33" s="30" t="s">
        <v>338</v>
      </c>
    </row>
    <row r="34" spans="1:2" ht="12.75">
      <c r="A34" s="30" t="s">
        <v>649</v>
      </c>
      <c r="B34" s="30" t="s">
        <v>339</v>
      </c>
    </row>
    <row r="35" spans="1:2" ht="12.75">
      <c r="A35" s="30" t="s">
        <v>652</v>
      </c>
      <c r="B35" s="30" t="s">
        <v>340</v>
      </c>
    </row>
    <row r="36" spans="1:2" ht="12.75">
      <c r="A36" s="30" t="s">
        <v>654</v>
      </c>
      <c r="B36" s="30" t="s">
        <v>341</v>
      </c>
    </row>
    <row r="37" spans="1:2" ht="12.75">
      <c r="A37" s="30" t="s">
        <v>657</v>
      </c>
      <c r="B37" s="30" t="s">
        <v>342</v>
      </c>
    </row>
    <row r="38" spans="1:2" ht="12.75">
      <c r="A38" s="30" t="s">
        <v>660</v>
      </c>
      <c r="B38" s="30" t="s">
        <v>343</v>
      </c>
    </row>
    <row r="39" spans="1:2" ht="12.75">
      <c r="A39" s="30" t="s">
        <v>662</v>
      </c>
      <c r="B39" s="30" t="s">
        <v>344</v>
      </c>
    </row>
    <row r="40" spans="1:2" ht="12.75">
      <c r="A40" s="30" t="s">
        <v>664</v>
      </c>
      <c r="B40" s="30" t="s">
        <v>345</v>
      </c>
    </row>
    <row r="41" spans="1:2" ht="12.75">
      <c r="A41" s="30" t="s">
        <v>666</v>
      </c>
      <c r="B41" s="30" t="s">
        <v>346</v>
      </c>
    </row>
    <row r="42" spans="1:2" ht="12.75">
      <c r="A42" s="30" t="s">
        <v>668</v>
      </c>
      <c r="B42" s="30" t="s">
        <v>347</v>
      </c>
    </row>
    <row r="43" spans="1:2" ht="12.75">
      <c r="A43" s="30" t="s">
        <v>670</v>
      </c>
      <c r="B43" s="30" t="s">
        <v>348</v>
      </c>
    </row>
    <row r="44" spans="1:2" ht="12.75">
      <c r="A44" s="30" t="s">
        <v>673</v>
      </c>
      <c r="B44" s="30" t="s">
        <v>349</v>
      </c>
    </row>
    <row r="45" spans="1:2" ht="12.75">
      <c r="A45" s="30" t="s">
        <v>676</v>
      </c>
      <c r="B45" s="30" t="s">
        <v>350</v>
      </c>
    </row>
    <row r="46" spans="1:2" ht="12.75">
      <c r="A46" s="30" t="s">
        <v>679</v>
      </c>
      <c r="B46" s="30" t="s">
        <v>351</v>
      </c>
    </row>
    <row r="47" spans="1:2" ht="12.75">
      <c r="A47" s="30" t="s">
        <v>682</v>
      </c>
      <c r="B47" s="30" t="s">
        <v>352</v>
      </c>
    </row>
    <row r="48" spans="1:2" ht="12.75">
      <c r="A48" s="30" t="s">
        <v>685</v>
      </c>
      <c r="B48" s="30" t="s">
        <v>353</v>
      </c>
    </row>
    <row r="49" spans="1:2" ht="12.75">
      <c r="A49" s="30" t="s">
        <v>687</v>
      </c>
      <c r="B49" s="30" t="s">
        <v>354</v>
      </c>
    </row>
    <row r="50" spans="1:2" ht="12.75">
      <c r="A50" s="30" t="s">
        <v>690</v>
      </c>
      <c r="B50" s="30" t="s">
        <v>355</v>
      </c>
    </row>
    <row r="51" spans="1:2" ht="12.75">
      <c r="A51" s="30" t="s">
        <v>692</v>
      </c>
      <c r="B51" s="30" t="s">
        <v>356</v>
      </c>
    </row>
    <row r="52" spans="1:2" ht="12.75">
      <c r="A52" s="30" t="s">
        <v>700</v>
      </c>
      <c r="B52" s="30" t="s">
        <v>357</v>
      </c>
    </row>
    <row r="54" ht="12.75">
      <c r="A54" s="32" t="s">
        <v>388</v>
      </c>
    </row>
    <row r="55" spans="1:2" ht="12.75">
      <c r="A55" s="31" t="s">
        <v>285</v>
      </c>
      <c r="B55" s="31" t="s">
        <v>286</v>
      </c>
    </row>
    <row r="56" spans="1:2" ht="12.75">
      <c r="A56" s="31" t="s">
        <v>287</v>
      </c>
      <c r="B56" s="31" t="s">
        <v>288</v>
      </c>
    </row>
    <row r="57" spans="1:2" ht="12.75">
      <c r="A57" s="31" t="s">
        <v>289</v>
      </c>
      <c r="B57" s="31" t="s">
        <v>290</v>
      </c>
    </row>
    <row r="58" spans="1:2" ht="12.75">
      <c r="A58" s="31" t="s">
        <v>291</v>
      </c>
      <c r="B58" s="31" t="s">
        <v>292</v>
      </c>
    </row>
    <row r="59" spans="1:2" ht="12.75">
      <c r="A59" s="31" t="s">
        <v>293</v>
      </c>
      <c r="B59" s="31" t="s">
        <v>294</v>
      </c>
    </row>
    <row r="60" spans="1:2" ht="12.75">
      <c r="A60" s="31" t="s">
        <v>295</v>
      </c>
      <c r="B60" s="31" t="s">
        <v>296</v>
      </c>
    </row>
    <row r="61" spans="1:2" ht="12.75">
      <c r="A61" s="31" t="s">
        <v>297</v>
      </c>
      <c r="B61" s="31" t="s">
        <v>298</v>
      </c>
    </row>
    <row r="62" spans="1:2" ht="12.75">
      <c r="A62" s="31" t="s">
        <v>299</v>
      </c>
      <c r="B62" s="31" t="s">
        <v>300</v>
      </c>
    </row>
    <row r="63" spans="1:2" ht="12.75">
      <c r="A63" s="31" t="s">
        <v>301</v>
      </c>
      <c r="B63" s="31" t="s">
        <v>302</v>
      </c>
    </row>
    <row r="64" spans="1:2" ht="12.75">
      <c r="A64" s="31" t="s">
        <v>303</v>
      </c>
      <c r="B64" s="31" t="s">
        <v>304</v>
      </c>
    </row>
    <row r="65" spans="1:2" ht="12.75">
      <c r="A65" s="31" t="s">
        <v>305</v>
      </c>
      <c r="B65" s="31" t="s">
        <v>306</v>
      </c>
    </row>
    <row r="66" spans="1:2" ht="12.75">
      <c r="A66" s="31" t="s">
        <v>307</v>
      </c>
      <c r="B66" s="31" t="s">
        <v>308</v>
      </c>
    </row>
    <row r="67" spans="1:2" ht="12.75">
      <c r="A67" s="31" t="s">
        <v>309</v>
      </c>
      <c r="B67" s="31" t="s">
        <v>310</v>
      </c>
    </row>
    <row r="68" spans="1:2" ht="12.75">
      <c r="A68" s="31" t="s">
        <v>311</v>
      </c>
      <c r="B68" s="31" t="s">
        <v>312</v>
      </c>
    </row>
    <row r="69" spans="1:2" ht="12.75">
      <c r="A69" s="31" t="s">
        <v>313</v>
      </c>
      <c r="B69" s="31" t="s">
        <v>314</v>
      </c>
    </row>
    <row r="70" spans="1:2" ht="12.75">
      <c r="A70" s="31" t="s">
        <v>315</v>
      </c>
      <c r="B70" s="31" t="s">
        <v>316</v>
      </c>
    </row>
    <row r="71" spans="1:2" ht="12.75">
      <c r="A71" s="31" t="s">
        <v>317</v>
      </c>
      <c r="B71" s="31" t="s">
        <v>318</v>
      </c>
    </row>
    <row r="72" spans="1:2" ht="12.75">
      <c r="A72" s="31" t="s">
        <v>319</v>
      </c>
      <c r="B72" s="31" t="s">
        <v>320</v>
      </c>
    </row>
    <row r="73" spans="1:2" ht="12.75">
      <c r="A73" s="31" t="s">
        <v>321</v>
      </c>
      <c r="B73" s="31" t="s">
        <v>322</v>
      </c>
    </row>
    <row r="74" spans="1:2" ht="12.75">
      <c r="A74" s="31" t="s">
        <v>323</v>
      </c>
      <c r="B74" s="31" t="s">
        <v>324</v>
      </c>
    </row>
    <row r="75" spans="1:2" ht="12.75">
      <c r="A75" s="31" t="s">
        <v>325</v>
      </c>
      <c r="B75" s="31" t="s">
        <v>326</v>
      </c>
    </row>
    <row r="76" spans="1:2" ht="12.75">
      <c r="A76" s="31" t="s">
        <v>327</v>
      </c>
      <c r="B76" s="31" t="s">
        <v>328</v>
      </c>
    </row>
  </sheetData>
  <sheetProtection sheet="1" objects="1" scenarios="1"/>
  <dataValidations count="4">
    <dataValidation type="list" allowBlank="1" showInputMessage="1" showErrorMessage="1" sqref="B2">
      <formula1>$A$8:$A$11</formula1>
    </dataValidation>
    <dataValidation type="list" allowBlank="1" showInputMessage="1" showErrorMessage="1" sqref="B4">
      <formula1>$A$25:$A$52</formula1>
    </dataValidation>
    <dataValidation type="list" allowBlank="1" showInputMessage="1" showErrorMessage="1" sqref="B5">
      <formula1>$A$55:$A$76</formula1>
    </dataValidation>
    <dataValidation type="list" allowBlank="1" showInputMessage="1" showErrorMessage="1" sqref="B3">
      <formula1>$A$14:$A$22</formula1>
    </dataValidation>
  </dataValidations>
  <printOptions/>
  <pageMargins left="0.75" right="0.75" top="1" bottom="1" header="0.5" footer="0.5"/>
  <pageSetup fitToHeight="1" fitToWidth="1" horizontalDpi="600" verticalDpi="600" orientation="portrait" paperSize="9" scale="74" r:id="rId1"/>
  <headerFooter alignWithMargins="0">
    <oddFooter>&amp;L&amp;F&amp;C&amp;A&amp;R&amp;P / &amp;N</oddFooter>
  </headerFooter>
</worksheet>
</file>

<file path=xl/worksheets/sheet2.xml><?xml version="1.0" encoding="utf-8"?>
<worksheet xmlns="http://schemas.openxmlformats.org/spreadsheetml/2006/main" xmlns:r="http://schemas.openxmlformats.org/officeDocument/2006/relationships">
  <dimension ref="A2:M73"/>
  <sheetViews>
    <sheetView showGridLines="0" view="pageBreakPreview" zoomScaleSheetLayoutView="100" zoomScalePageLayoutView="0" workbookViewId="0" topLeftCell="A1">
      <selection activeCell="C57" sqref="C57:D57"/>
    </sheetView>
  </sheetViews>
  <sheetFormatPr defaultColWidth="9.140625" defaultRowHeight="12.75"/>
  <cols>
    <col min="1" max="1" width="5.421875" style="127" customWidth="1"/>
    <col min="2" max="2" width="7.28125" style="6" customWidth="1"/>
    <col min="3" max="11" width="11.7109375" style="6" customWidth="1"/>
    <col min="12" max="12" width="11.7109375" style="114" customWidth="1"/>
    <col min="13" max="13" width="40.57421875" style="262" customWidth="1"/>
    <col min="14" max="16384" width="9.140625" style="6" customWidth="1"/>
  </cols>
  <sheetData>
    <row r="2" spans="2:10" ht="18">
      <c r="B2" s="342" t="s">
        <v>594</v>
      </c>
      <c r="C2" s="342"/>
      <c r="D2" s="342"/>
      <c r="E2" s="342"/>
      <c r="F2" s="342"/>
      <c r="G2" s="342"/>
      <c r="H2" s="342"/>
      <c r="I2" s="342"/>
      <c r="J2" s="342"/>
    </row>
    <row r="3" spans="2:12" ht="12.75">
      <c r="B3" s="327"/>
      <c r="C3" s="327"/>
      <c r="D3" s="327"/>
      <c r="E3" s="327"/>
      <c r="F3" s="327"/>
      <c r="G3" s="327"/>
      <c r="H3" s="327"/>
      <c r="I3" s="327"/>
      <c r="J3" s="327"/>
      <c r="K3" s="327"/>
      <c r="L3" s="327"/>
    </row>
    <row r="4" spans="1:12" ht="42" customHeight="1">
      <c r="A4" s="127">
        <v>1</v>
      </c>
      <c r="B4" s="327" t="s">
        <v>540</v>
      </c>
      <c r="C4" s="327"/>
      <c r="D4" s="327"/>
      <c r="E4" s="327"/>
      <c r="F4" s="327"/>
      <c r="G4" s="327"/>
      <c r="H4" s="327"/>
      <c r="I4" s="327"/>
      <c r="J4" s="327"/>
      <c r="K4" s="327"/>
      <c r="L4" s="327"/>
    </row>
    <row r="5" spans="1:12" ht="28.5" customHeight="1">
      <c r="A5" s="127">
        <v>2</v>
      </c>
      <c r="B5" s="327" t="s">
        <v>542</v>
      </c>
      <c r="C5" s="327"/>
      <c r="D5" s="327"/>
      <c r="E5" s="327"/>
      <c r="F5" s="327"/>
      <c r="G5" s="327"/>
      <c r="H5" s="327"/>
      <c r="I5" s="327"/>
      <c r="J5" s="327"/>
      <c r="K5" s="327"/>
      <c r="L5" s="327"/>
    </row>
    <row r="6" spans="2:12" ht="28.5" customHeight="1">
      <c r="B6" s="327" t="s">
        <v>119</v>
      </c>
      <c r="C6" s="327"/>
      <c r="D6" s="327"/>
      <c r="E6" s="327"/>
      <c r="F6" s="327"/>
      <c r="G6" s="327"/>
      <c r="H6" s="327"/>
      <c r="I6" s="327"/>
      <c r="J6" s="327"/>
      <c r="K6" s="327"/>
      <c r="L6" s="327"/>
    </row>
    <row r="7" spans="2:12" ht="65.25" customHeight="1">
      <c r="B7" s="343" t="s">
        <v>390</v>
      </c>
      <c r="C7" s="343"/>
      <c r="D7" s="343"/>
      <c r="E7" s="343"/>
      <c r="F7" s="343"/>
      <c r="G7" s="343"/>
      <c r="H7" s="343"/>
      <c r="I7" s="343"/>
      <c r="J7" s="343"/>
      <c r="K7" s="343"/>
      <c r="L7" s="343"/>
    </row>
    <row r="8" spans="1:12" ht="29.25" customHeight="1">
      <c r="A8" s="127">
        <v>3</v>
      </c>
      <c r="B8" s="327" t="s">
        <v>391</v>
      </c>
      <c r="C8" s="327"/>
      <c r="D8" s="327"/>
      <c r="E8" s="327"/>
      <c r="F8" s="327"/>
      <c r="G8" s="327"/>
      <c r="H8" s="327"/>
      <c r="I8" s="327"/>
      <c r="J8" s="327"/>
      <c r="K8" s="327"/>
      <c r="L8" s="327"/>
    </row>
    <row r="9" spans="2:12" ht="12.75">
      <c r="B9" s="125"/>
      <c r="C9" s="125"/>
      <c r="D9" s="125"/>
      <c r="E9" s="125"/>
      <c r="F9" s="125"/>
      <c r="G9" s="125"/>
      <c r="H9" s="125"/>
      <c r="I9" s="125"/>
      <c r="J9" s="125"/>
      <c r="K9" s="125"/>
      <c r="L9" s="113"/>
    </row>
    <row r="10" spans="1:13" s="123" customFormat="1" ht="15.75">
      <c r="A10" s="127"/>
      <c r="B10" s="341" t="s">
        <v>392</v>
      </c>
      <c r="C10" s="341"/>
      <c r="D10" s="341"/>
      <c r="E10" s="341"/>
      <c r="F10" s="341"/>
      <c r="G10" s="341"/>
      <c r="H10" s="341"/>
      <c r="I10" s="341"/>
      <c r="J10" s="341"/>
      <c r="K10" s="341"/>
      <c r="L10" s="341"/>
      <c r="M10" s="263"/>
    </row>
    <row r="11" spans="2:12" ht="42.75" customHeight="1">
      <c r="B11" s="124" t="s">
        <v>396</v>
      </c>
      <c r="C11" s="349" t="s">
        <v>395</v>
      </c>
      <c r="D11" s="327"/>
      <c r="E11" s="327"/>
      <c r="F11" s="327"/>
      <c r="G11" s="327"/>
      <c r="H11" s="327"/>
      <c r="I11" s="327"/>
      <c r="J11" s="327"/>
      <c r="K11" s="327"/>
      <c r="L11" s="327"/>
    </row>
    <row r="12" spans="2:12" ht="29.25" customHeight="1">
      <c r="B12" s="124" t="s">
        <v>397</v>
      </c>
      <c r="C12" s="327" t="s">
        <v>393</v>
      </c>
      <c r="D12" s="327"/>
      <c r="E12" s="327"/>
      <c r="F12" s="327"/>
      <c r="G12" s="327"/>
      <c r="H12" s="327"/>
      <c r="I12" s="327"/>
      <c r="J12" s="327"/>
      <c r="K12" s="327"/>
      <c r="L12" s="327"/>
    </row>
    <row r="13" spans="2:12" ht="30.75" customHeight="1">
      <c r="B13" s="124" t="s">
        <v>398</v>
      </c>
      <c r="C13" s="327" t="s">
        <v>204</v>
      </c>
      <c r="D13" s="327"/>
      <c r="E13" s="327"/>
      <c r="F13" s="327"/>
      <c r="G13" s="327"/>
      <c r="H13" s="327"/>
      <c r="I13" s="327"/>
      <c r="J13" s="327"/>
      <c r="K13" s="327"/>
      <c r="L13" s="327"/>
    </row>
    <row r="14" spans="2:12" ht="29.25" customHeight="1">
      <c r="B14" s="124" t="s">
        <v>399</v>
      </c>
      <c r="C14" s="327" t="s">
        <v>394</v>
      </c>
      <c r="D14" s="327"/>
      <c r="E14" s="327"/>
      <c r="F14" s="327"/>
      <c r="G14" s="327"/>
      <c r="H14" s="327"/>
      <c r="I14" s="327"/>
      <c r="J14" s="327"/>
      <c r="K14" s="327"/>
      <c r="L14" s="327"/>
    </row>
    <row r="15" spans="2:12" ht="12.75">
      <c r="B15" s="327"/>
      <c r="C15" s="327"/>
      <c r="D15" s="327"/>
      <c r="E15" s="327"/>
      <c r="F15" s="327"/>
      <c r="G15" s="327"/>
      <c r="H15" s="327"/>
      <c r="I15" s="327"/>
      <c r="J15" s="327"/>
      <c r="K15" s="327"/>
      <c r="L15" s="327"/>
    </row>
    <row r="16" spans="1:12" ht="15" customHeight="1">
      <c r="A16" s="127">
        <v>4</v>
      </c>
      <c r="B16" s="329" t="s">
        <v>541</v>
      </c>
      <c r="C16" s="329"/>
      <c r="D16" s="329"/>
      <c r="E16" s="329"/>
      <c r="F16" s="329"/>
      <c r="G16" s="329"/>
      <c r="H16" s="329"/>
      <c r="I16" s="329"/>
      <c r="J16" s="329"/>
      <c r="K16" s="329"/>
      <c r="L16" s="329"/>
    </row>
    <row r="17" spans="2:12" ht="12.75">
      <c r="B17" s="126"/>
      <c r="C17" s="126"/>
      <c r="D17" s="126"/>
      <c r="E17" s="126"/>
      <c r="F17" s="126"/>
      <c r="G17" s="126"/>
      <c r="H17" s="126"/>
      <c r="I17" s="126"/>
      <c r="J17" s="126"/>
      <c r="K17" s="126"/>
      <c r="L17" s="122"/>
    </row>
    <row r="18" spans="2:12" ht="15" customHeight="1">
      <c r="B18" s="126"/>
      <c r="C18" s="126"/>
      <c r="D18" s="126"/>
      <c r="E18" s="332" t="s">
        <v>789</v>
      </c>
      <c r="F18" s="333"/>
      <c r="G18" s="333"/>
      <c r="H18" s="333"/>
      <c r="I18" s="334"/>
      <c r="J18" s="126"/>
      <c r="K18" s="126"/>
      <c r="L18" s="122"/>
    </row>
    <row r="19" spans="2:12" ht="15" customHeight="1">
      <c r="B19" s="126"/>
      <c r="C19" s="126"/>
      <c r="D19" s="126"/>
      <c r="E19" s="335"/>
      <c r="F19" s="336"/>
      <c r="G19" s="336"/>
      <c r="H19" s="336"/>
      <c r="I19" s="337"/>
      <c r="J19" s="126"/>
      <c r="K19" s="126"/>
      <c r="L19" s="122"/>
    </row>
    <row r="20" spans="2:12" ht="15" customHeight="1">
      <c r="B20" s="126"/>
      <c r="C20" s="126"/>
      <c r="D20" s="126"/>
      <c r="E20" s="335"/>
      <c r="F20" s="336"/>
      <c r="G20" s="336"/>
      <c r="H20" s="336"/>
      <c r="I20" s="337"/>
      <c r="J20" s="126"/>
      <c r="K20" s="126"/>
      <c r="L20" s="122"/>
    </row>
    <row r="21" spans="2:12" ht="15" customHeight="1">
      <c r="B21" s="126"/>
      <c r="D21" s="126"/>
      <c r="E21" s="335"/>
      <c r="F21" s="336"/>
      <c r="G21" s="336"/>
      <c r="H21" s="336"/>
      <c r="I21" s="337"/>
      <c r="J21" s="126"/>
      <c r="K21" s="126"/>
      <c r="L21" s="122"/>
    </row>
    <row r="22" spans="2:12" ht="15" customHeight="1">
      <c r="B22" s="126"/>
      <c r="C22" s="126"/>
      <c r="D22" s="126"/>
      <c r="E22" s="335"/>
      <c r="F22" s="336"/>
      <c r="G22" s="336"/>
      <c r="H22" s="336"/>
      <c r="I22" s="337"/>
      <c r="J22" s="126"/>
      <c r="K22" s="126"/>
      <c r="L22" s="122"/>
    </row>
    <row r="23" spans="2:12" ht="15" customHeight="1">
      <c r="B23" s="126"/>
      <c r="C23" s="126"/>
      <c r="D23" s="126"/>
      <c r="E23" s="335"/>
      <c r="F23" s="336"/>
      <c r="G23" s="336"/>
      <c r="H23" s="336"/>
      <c r="I23" s="337"/>
      <c r="J23" s="126"/>
      <c r="K23" s="126"/>
      <c r="L23" s="122"/>
    </row>
    <row r="24" spans="2:12" ht="15" customHeight="1">
      <c r="B24" s="126"/>
      <c r="C24" s="126"/>
      <c r="D24" s="126"/>
      <c r="E24" s="335"/>
      <c r="F24" s="336"/>
      <c r="G24" s="336"/>
      <c r="H24" s="336"/>
      <c r="I24" s="337"/>
      <c r="J24" s="126"/>
      <c r="K24" s="126"/>
      <c r="L24" s="122"/>
    </row>
    <row r="25" spans="2:12" ht="15" customHeight="1">
      <c r="B25" s="126"/>
      <c r="C25" s="126"/>
      <c r="D25" s="126"/>
      <c r="E25" s="338"/>
      <c r="F25" s="339"/>
      <c r="G25" s="339"/>
      <c r="H25" s="339"/>
      <c r="I25" s="340"/>
      <c r="J25" s="126"/>
      <c r="K25" s="126"/>
      <c r="L25" s="122"/>
    </row>
    <row r="26" spans="2:12" ht="12.75">
      <c r="B26" s="126"/>
      <c r="C26" s="126"/>
      <c r="D26" s="126"/>
      <c r="E26" s="126"/>
      <c r="F26" s="126"/>
      <c r="G26" s="126"/>
      <c r="H26" s="126"/>
      <c r="I26" s="126"/>
      <c r="J26" s="126"/>
      <c r="K26" s="126"/>
      <c r="L26" s="122"/>
    </row>
    <row r="27" spans="1:12" ht="55.5" customHeight="1">
      <c r="A27" s="127">
        <v>5</v>
      </c>
      <c r="B27" s="327" t="s">
        <v>543</v>
      </c>
      <c r="C27" s="327"/>
      <c r="D27" s="327"/>
      <c r="E27" s="327"/>
      <c r="F27" s="327"/>
      <c r="G27" s="327"/>
      <c r="H27" s="327"/>
      <c r="I27" s="327"/>
      <c r="J27" s="327"/>
      <c r="K27" s="327"/>
      <c r="L27" s="327"/>
    </row>
    <row r="28" spans="1:12" ht="43.5" customHeight="1">
      <c r="A28" s="127">
        <v>6</v>
      </c>
      <c r="B28" s="327" t="s">
        <v>205</v>
      </c>
      <c r="C28" s="327"/>
      <c r="D28" s="327"/>
      <c r="E28" s="327"/>
      <c r="F28" s="327"/>
      <c r="G28" s="327"/>
      <c r="H28" s="327"/>
      <c r="I28" s="327"/>
      <c r="J28" s="327"/>
      <c r="K28" s="327"/>
      <c r="L28" s="327"/>
    </row>
    <row r="29" spans="1:12" ht="33" customHeight="1">
      <c r="A29" s="127">
        <v>7</v>
      </c>
      <c r="B29" s="327" t="s">
        <v>400</v>
      </c>
      <c r="C29" s="327"/>
      <c r="D29" s="327"/>
      <c r="E29" s="327"/>
      <c r="F29" s="327"/>
      <c r="G29" s="327"/>
      <c r="H29" s="327"/>
      <c r="I29" s="327"/>
      <c r="J29" s="327"/>
      <c r="K29" s="327"/>
      <c r="L29" s="327"/>
    </row>
    <row r="30" spans="1:12" ht="54.75" customHeight="1">
      <c r="A30" s="127">
        <v>8</v>
      </c>
      <c r="B30" s="328" t="s">
        <v>599</v>
      </c>
      <c r="C30" s="325"/>
      <c r="D30" s="325"/>
      <c r="E30" s="325"/>
      <c r="F30" s="325"/>
      <c r="G30" s="325"/>
      <c r="H30" s="325"/>
      <c r="I30" s="325"/>
      <c r="J30" s="325"/>
      <c r="K30" s="325"/>
      <c r="L30" s="325"/>
    </row>
    <row r="32" spans="2:12" ht="15.75">
      <c r="B32" s="330" t="s">
        <v>401</v>
      </c>
      <c r="C32" s="330"/>
      <c r="D32" s="330"/>
      <c r="E32" s="330"/>
      <c r="F32" s="330"/>
      <c r="G32" s="330"/>
      <c r="H32" s="330"/>
      <c r="I32" s="330"/>
      <c r="J32" s="330"/>
      <c r="K32" s="330"/>
      <c r="L32" s="330"/>
    </row>
    <row r="33" ht="12.75">
      <c r="B33" s="32" t="s">
        <v>402</v>
      </c>
    </row>
    <row r="34" spans="2:9" ht="12.75">
      <c r="B34" s="6" t="s">
        <v>404</v>
      </c>
      <c r="D34" s="331" t="s">
        <v>403</v>
      </c>
      <c r="E34" s="322"/>
      <c r="F34" s="322"/>
      <c r="G34" s="322"/>
      <c r="H34" s="322"/>
      <c r="I34" s="322"/>
    </row>
    <row r="35" spans="2:9" ht="12.75">
      <c r="B35" s="6" t="s">
        <v>406</v>
      </c>
      <c r="D35" s="331" t="s">
        <v>405</v>
      </c>
      <c r="E35" s="322"/>
      <c r="F35" s="322"/>
      <c r="G35" s="322"/>
      <c r="H35" s="322"/>
      <c r="I35" s="322"/>
    </row>
    <row r="36" spans="2:9" ht="12.75">
      <c r="B36" s="6" t="s">
        <v>412</v>
      </c>
      <c r="D36" s="331" t="s">
        <v>407</v>
      </c>
      <c r="E36" s="322"/>
      <c r="F36" s="322"/>
      <c r="G36" s="322"/>
      <c r="H36" s="322"/>
      <c r="I36" s="322"/>
    </row>
    <row r="37" ht="12.75">
      <c r="B37" s="6" t="s">
        <v>409</v>
      </c>
    </row>
    <row r="38" spans="4:9" ht="12.75">
      <c r="D38" s="331" t="s">
        <v>408</v>
      </c>
      <c r="E38" s="322"/>
      <c r="F38" s="322"/>
      <c r="G38" s="322"/>
      <c r="H38" s="322"/>
      <c r="I38" s="322"/>
    </row>
    <row r="39" ht="12.75">
      <c r="B39" s="32" t="s">
        <v>410</v>
      </c>
    </row>
    <row r="40" spans="2:12" ht="12.75">
      <c r="B40" s="291" t="s">
        <v>528</v>
      </c>
      <c r="C40" s="292"/>
      <c r="D40" s="292"/>
      <c r="E40" s="292"/>
      <c r="F40" s="293"/>
      <c r="G40" s="294"/>
      <c r="H40" s="294"/>
      <c r="I40" s="275"/>
      <c r="J40" s="275"/>
      <c r="K40" s="275"/>
      <c r="L40" s="275"/>
    </row>
    <row r="41" spans="2:12" ht="12.75">
      <c r="B41" s="294" t="s">
        <v>526</v>
      </c>
      <c r="C41" s="294"/>
      <c r="D41" s="294"/>
      <c r="E41" s="294"/>
      <c r="F41" s="293" t="s">
        <v>522</v>
      </c>
      <c r="G41" s="294"/>
      <c r="H41" s="294"/>
      <c r="I41" s="275"/>
      <c r="J41" s="275"/>
      <c r="K41" s="275"/>
      <c r="L41" s="275"/>
    </row>
    <row r="42" spans="2:12" ht="12.75">
      <c r="B42" s="294"/>
      <c r="C42" s="294"/>
      <c r="D42" s="294" t="s">
        <v>527</v>
      </c>
      <c r="E42" s="294"/>
      <c r="F42" s="293" t="s">
        <v>525</v>
      </c>
      <c r="G42" s="294"/>
      <c r="H42" s="294"/>
      <c r="I42" s="275"/>
      <c r="J42" s="275"/>
      <c r="K42" s="275"/>
      <c r="L42" s="275"/>
    </row>
    <row r="43" ht="12.75">
      <c r="B43" s="32" t="s">
        <v>411</v>
      </c>
    </row>
    <row r="44" spans="2:10" ht="12.75">
      <c r="B44" s="291" t="s">
        <v>528</v>
      </c>
      <c r="C44" s="292"/>
      <c r="D44" s="292"/>
      <c r="E44" s="275"/>
      <c r="F44" s="275"/>
      <c r="G44" s="275"/>
      <c r="H44" s="275"/>
      <c r="I44" s="275"/>
      <c r="J44" s="276"/>
    </row>
    <row r="45" spans="2:10" ht="12.75">
      <c r="B45" s="292" t="s">
        <v>523</v>
      </c>
      <c r="C45" s="292"/>
      <c r="D45" s="292"/>
      <c r="E45" s="275"/>
      <c r="F45" s="275"/>
      <c r="G45" s="275"/>
      <c r="H45" s="275"/>
      <c r="I45" s="275"/>
      <c r="J45" s="276"/>
    </row>
    <row r="46" spans="2:9" ht="12.75">
      <c r="B46" s="292" t="s">
        <v>639</v>
      </c>
      <c r="C46" s="293" t="s">
        <v>524</v>
      </c>
      <c r="D46" s="294"/>
      <c r="E46" s="275"/>
      <c r="F46" s="275"/>
      <c r="G46" s="275"/>
      <c r="H46" s="275"/>
      <c r="I46" s="275"/>
    </row>
    <row r="49" spans="2:12" ht="15.75">
      <c r="B49" s="330" t="s">
        <v>413</v>
      </c>
      <c r="C49" s="330"/>
      <c r="D49" s="330"/>
      <c r="E49" s="330"/>
      <c r="F49" s="330"/>
      <c r="G49" s="330"/>
      <c r="H49" s="330"/>
      <c r="I49" s="330"/>
      <c r="J49" s="330"/>
      <c r="K49" s="330"/>
      <c r="L49" s="330"/>
    </row>
    <row r="50" spans="2:12" ht="54.75" customHeight="1">
      <c r="B50" s="325" t="s">
        <v>414</v>
      </c>
      <c r="C50" s="325"/>
      <c r="D50" s="325"/>
      <c r="E50" s="325"/>
      <c r="F50" s="325"/>
      <c r="G50" s="325"/>
      <c r="H50" s="325"/>
      <c r="I50" s="325"/>
      <c r="J50" s="325"/>
      <c r="K50" s="325"/>
      <c r="L50" s="326"/>
    </row>
    <row r="51" spans="1:13" s="126" customFormat="1" ht="26.25" customHeight="1">
      <c r="A51" s="127"/>
      <c r="B51" s="325" t="s">
        <v>85</v>
      </c>
      <c r="C51" s="325"/>
      <c r="D51" s="325"/>
      <c r="E51" s="325"/>
      <c r="F51" s="325"/>
      <c r="G51" s="325"/>
      <c r="H51" s="325"/>
      <c r="I51" s="325"/>
      <c r="J51" s="325"/>
      <c r="K51" s="325"/>
      <c r="L51" s="326"/>
      <c r="M51" s="246"/>
    </row>
    <row r="52" spans="1:13" s="126" customFormat="1" ht="43.5" customHeight="1">
      <c r="A52" s="127"/>
      <c r="B52" s="325" t="s">
        <v>206</v>
      </c>
      <c r="C52" s="325"/>
      <c r="D52" s="325"/>
      <c r="E52" s="325"/>
      <c r="F52" s="325"/>
      <c r="G52" s="325"/>
      <c r="H52" s="325"/>
      <c r="I52" s="325"/>
      <c r="J52" s="325"/>
      <c r="K52" s="325"/>
      <c r="L52" s="326"/>
      <c r="M52" s="246"/>
    </row>
    <row r="53" spans="1:13" s="126" customFormat="1" ht="12.75">
      <c r="A53" s="127"/>
      <c r="B53" s="345" t="s">
        <v>84</v>
      </c>
      <c r="C53" s="345"/>
      <c r="D53" s="345"/>
      <c r="E53" s="345"/>
      <c r="F53" s="345"/>
      <c r="G53" s="345"/>
      <c r="H53" s="345"/>
      <c r="I53" s="345"/>
      <c r="J53" s="345"/>
      <c r="K53" s="345"/>
      <c r="L53" s="346"/>
      <c r="M53" s="246"/>
    </row>
    <row r="54" spans="1:13" s="126" customFormat="1" ht="12.75">
      <c r="A54" s="127"/>
      <c r="C54" s="121" t="s">
        <v>415</v>
      </c>
      <c r="E54" s="325" t="s">
        <v>416</v>
      </c>
      <c r="F54" s="347"/>
      <c r="G54" s="347"/>
      <c r="H54" s="347"/>
      <c r="I54" s="347"/>
      <c r="J54" s="347"/>
      <c r="K54" s="347"/>
      <c r="L54" s="348"/>
      <c r="M54" s="246"/>
    </row>
    <row r="55" spans="1:13" s="126" customFormat="1" ht="27.75" customHeight="1">
      <c r="A55" s="127"/>
      <c r="C55" s="120" t="s">
        <v>417</v>
      </c>
      <c r="E55" s="325" t="s">
        <v>418</v>
      </c>
      <c r="F55" s="347"/>
      <c r="G55" s="347"/>
      <c r="H55" s="347"/>
      <c r="I55" s="347"/>
      <c r="J55" s="347"/>
      <c r="K55" s="347"/>
      <c r="L55" s="348"/>
      <c r="M55" s="246"/>
    </row>
    <row r="56" spans="1:13" s="126" customFormat="1" ht="12.75">
      <c r="A56" s="127"/>
      <c r="C56" s="119"/>
      <c r="D56" s="118"/>
      <c r="E56" s="325" t="s">
        <v>419</v>
      </c>
      <c r="F56" s="347"/>
      <c r="G56" s="347"/>
      <c r="H56" s="347"/>
      <c r="I56" s="347"/>
      <c r="J56" s="347"/>
      <c r="K56" s="347"/>
      <c r="L56" s="348"/>
      <c r="M56" s="246"/>
    </row>
    <row r="57" spans="1:13" s="126" customFormat="1" ht="12.75">
      <c r="A57" s="127"/>
      <c r="C57" s="117"/>
      <c r="D57" s="116"/>
      <c r="E57" s="325" t="s">
        <v>420</v>
      </c>
      <c r="F57" s="347"/>
      <c r="G57" s="347"/>
      <c r="H57" s="347"/>
      <c r="I57" s="347"/>
      <c r="J57" s="347"/>
      <c r="K57" s="347"/>
      <c r="L57" s="348"/>
      <c r="M57" s="246"/>
    </row>
    <row r="58" spans="1:13" s="126" customFormat="1" ht="12.75">
      <c r="A58" s="127"/>
      <c r="C58" s="115"/>
      <c r="D58" s="115"/>
      <c r="E58" s="126" t="s">
        <v>421</v>
      </c>
      <c r="L58" s="122"/>
      <c r="M58" s="246"/>
    </row>
    <row r="59" spans="1:13" s="126" customFormat="1" ht="12.75">
      <c r="A59" s="127"/>
      <c r="L59" s="122"/>
      <c r="M59" s="246"/>
    </row>
    <row r="60" spans="1:13" s="126" customFormat="1" ht="12.75">
      <c r="A60" s="127"/>
      <c r="L60" s="122"/>
      <c r="M60" s="246"/>
    </row>
    <row r="61" spans="2:12" ht="15.75">
      <c r="B61" s="330" t="s">
        <v>422</v>
      </c>
      <c r="C61" s="330"/>
      <c r="D61" s="330"/>
      <c r="E61" s="330"/>
      <c r="F61" s="330"/>
      <c r="G61" s="330"/>
      <c r="H61" s="330"/>
      <c r="I61" s="330"/>
      <c r="J61" s="330"/>
      <c r="K61" s="330"/>
      <c r="L61" s="330"/>
    </row>
    <row r="62" spans="2:12" ht="12.75">
      <c r="B62" s="344" t="s">
        <v>93</v>
      </c>
      <c r="C62" s="344"/>
      <c r="D62" s="344"/>
      <c r="E62" s="344"/>
      <c r="F62" s="344"/>
      <c r="G62" s="344"/>
      <c r="H62" s="344"/>
      <c r="I62" s="344"/>
      <c r="J62" s="344"/>
      <c r="K62" s="344"/>
      <c r="L62" s="344"/>
    </row>
    <row r="63" spans="2:13" ht="12.75">
      <c r="B63" s="344"/>
      <c r="C63" s="344"/>
      <c r="D63" s="344"/>
      <c r="E63" s="344"/>
      <c r="F63" s="344"/>
      <c r="G63" s="344"/>
      <c r="H63" s="344"/>
      <c r="I63" s="344"/>
      <c r="J63" s="344"/>
      <c r="K63" s="344"/>
      <c r="L63" s="344"/>
      <c r="M63" s="264"/>
    </row>
    <row r="64" spans="2:13" ht="12.75">
      <c r="B64" s="344"/>
      <c r="C64" s="344"/>
      <c r="D64" s="344"/>
      <c r="E64" s="344"/>
      <c r="F64" s="344"/>
      <c r="G64" s="344"/>
      <c r="H64" s="344"/>
      <c r="I64" s="344"/>
      <c r="J64" s="344"/>
      <c r="K64" s="344"/>
      <c r="L64" s="344"/>
      <c r="M64" s="265"/>
    </row>
    <row r="65" spans="2:12" ht="12.75">
      <c r="B65" s="344"/>
      <c r="C65" s="344"/>
      <c r="D65" s="344"/>
      <c r="E65" s="344"/>
      <c r="F65" s="344"/>
      <c r="G65" s="344"/>
      <c r="H65" s="344"/>
      <c r="I65" s="344"/>
      <c r="J65" s="344"/>
      <c r="K65" s="344"/>
      <c r="L65" s="344"/>
    </row>
    <row r="66" spans="2:12" ht="12.75">
      <c r="B66" s="344"/>
      <c r="C66" s="344"/>
      <c r="D66" s="344"/>
      <c r="E66" s="344"/>
      <c r="F66" s="344"/>
      <c r="G66" s="344"/>
      <c r="H66" s="344"/>
      <c r="I66" s="344"/>
      <c r="J66" s="344"/>
      <c r="K66" s="344"/>
      <c r="L66" s="344"/>
    </row>
    <row r="67" spans="2:12" ht="12.75">
      <c r="B67" s="344"/>
      <c r="C67" s="344"/>
      <c r="D67" s="344"/>
      <c r="E67" s="344"/>
      <c r="F67" s="344"/>
      <c r="G67" s="344"/>
      <c r="H67" s="344"/>
      <c r="I67" s="344"/>
      <c r="J67" s="344"/>
      <c r="K67" s="344"/>
      <c r="L67" s="344"/>
    </row>
    <row r="68" spans="2:12" ht="12.75">
      <c r="B68" s="344"/>
      <c r="C68" s="344"/>
      <c r="D68" s="344"/>
      <c r="E68" s="344"/>
      <c r="F68" s="344"/>
      <c r="G68" s="344"/>
      <c r="H68" s="344"/>
      <c r="I68" s="344"/>
      <c r="J68" s="344"/>
      <c r="K68" s="344"/>
      <c r="L68" s="344"/>
    </row>
    <row r="69" spans="2:12" ht="12.75">
      <c r="B69" s="344"/>
      <c r="C69" s="344"/>
      <c r="D69" s="344"/>
      <c r="E69" s="344"/>
      <c r="F69" s="344"/>
      <c r="G69" s="344"/>
      <c r="H69" s="344"/>
      <c r="I69" s="344"/>
      <c r="J69" s="344"/>
      <c r="K69" s="344"/>
      <c r="L69" s="344"/>
    </row>
    <row r="70" spans="2:12" ht="12.75">
      <c r="B70" s="344"/>
      <c r="C70" s="344"/>
      <c r="D70" s="344"/>
      <c r="E70" s="344"/>
      <c r="F70" s="344"/>
      <c r="G70" s="344"/>
      <c r="H70" s="344"/>
      <c r="I70" s="344"/>
      <c r="J70" s="344"/>
      <c r="K70" s="344"/>
      <c r="L70" s="344"/>
    </row>
    <row r="71" spans="2:12" ht="12.75">
      <c r="B71" s="344"/>
      <c r="C71" s="344"/>
      <c r="D71" s="344"/>
      <c r="E71" s="344"/>
      <c r="F71" s="344"/>
      <c r="G71" s="344"/>
      <c r="H71" s="344"/>
      <c r="I71" s="344"/>
      <c r="J71" s="344"/>
      <c r="K71" s="344"/>
      <c r="L71" s="344"/>
    </row>
    <row r="72" spans="2:12" ht="12.75">
      <c r="B72" s="344"/>
      <c r="C72" s="344"/>
      <c r="D72" s="344"/>
      <c r="E72" s="344"/>
      <c r="F72" s="344"/>
      <c r="G72" s="344"/>
      <c r="H72" s="344"/>
      <c r="I72" s="344"/>
      <c r="J72" s="344"/>
      <c r="K72" s="344"/>
      <c r="L72" s="344"/>
    </row>
    <row r="73" spans="2:12" ht="12.75">
      <c r="B73" s="344"/>
      <c r="C73" s="344"/>
      <c r="D73" s="344"/>
      <c r="E73" s="344"/>
      <c r="F73" s="344"/>
      <c r="G73" s="344"/>
      <c r="H73" s="344"/>
      <c r="I73" s="344"/>
      <c r="J73" s="344"/>
      <c r="K73" s="344"/>
      <c r="L73" s="344"/>
    </row>
  </sheetData>
  <sheetProtection/>
  <mergeCells count="35">
    <mergeCell ref="B5:L5"/>
    <mergeCell ref="C11:L11"/>
    <mergeCell ref="C12:L12"/>
    <mergeCell ref="C13:L13"/>
    <mergeCell ref="B8:L8"/>
    <mergeCell ref="B62:L73"/>
    <mergeCell ref="B53:L53"/>
    <mergeCell ref="D38:I38"/>
    <mergeCell ref="B49:L49"/>
    <mergeCell ref="B61:L61"/>
    <mergeCell ref="E57:L57"/>
    <mergeCell ref="E56:L56"/>
    <mergeCell ref="E55:L55"/>
    <mergeCell ref="E54:L54"/>
    <mergeCell ref="B52:L52"/>
    <mergeCell ref="E18:I25"/>
    <mergeCell ref="B10:L10"/>
    <mergeCell ref="B2:J2"/>
    <mergeCell ref="B29:L29"/>
    <mergeCell ref="B27:L27"/>
    <mergeCell ref="B28:L28"/>
    <mergeCell ref="B3:L3"/>
    <mergeCell ref="B4:L4"/>
    <mergeCell ref="B6:L6"/>
    <mergeCell ref="B7:L7"/>
    <mergeCell ref="B51:L51"/>
    <mergeCell ref="B15:L15"/>
    <mergeCell ref="B50:L50"/>
    <mergeCell ref="C14:L14"/>
    <mergeCell ref="B30:L30"/>
    <mergeCell ref="B16:L16"/>
    <mergeCell ref="B32:L32"/>
    <mergeCell ref="D34:I34"/>
    <mergeCell ref="D35:I35"/>
    <mergeCell ref="D36:I36"/>
  </mergeCells>
  <hyperlinks>
    <hyperlink ref="D34" r:id="rId1" display="http://eur-lex.europa.eu/en/index.htm "/>
    <hyperlink ref="D35" r:id="rId2" display="http://ec.europa.eu/environment/climat/emission/index_en.htm "/>
    <hyperlink ref="D36" r:id="rId3" display="http://ec.europa.eu/environment/climat/aviation_en.htm "/>
    <hyperlink ref="D38" r:id="rId4" display="http://ec.europa.eu/environment/climat/emission/mrg_en.htm"/>
    <hyperlink ref="F41" r:id="rId5" display="http://www.dehst.de/"/>
    <hyperlink ref="F42" r:id="rId6" display="http://www.dehst.de/cln_090/nn_484538/EN/Aviation/Aviation__node.html?__nnn=true"/>
    <hyperlink ref="C46" r:id="rId7" display="emissionshandel@uba.de"/>
  </hyperlinks>
  <printOptions/>
  <pageMargins left="0.7874015748031497" right="0.7874015748031497" top="0.7874015748031497" bottom="0.7874015748031497" header="0.3937007874015748" footer="0.3937007874015748"/>
  <pageSetup fitToHeight="2" horizontalDpi="600" verticalDpi="600" orientation="portrait" paperSize="9" scale="65" r:id="rId8"/>
  <headerFooter alignWithMargins="0">
    <oddFooter>&amp;L&amp;F&amp;C&amp;A&amp;R&amp;P / &amp;N</oddFooter>
  </headerFooter>
  <rowBreaks count="1" manualBreakCount="1">
    <brk id="48" max="11" man="1"/>
  </rowBreaks>
</worksheet>
</file>

<file path=xl/worksheets/sheet3.xml><?xml version="1.0" encoding="utf-8"?>
<worksheet xmlns="http://schemas.openxmlformats.org/spreadsheetml/2006/main" xmlns:r="http://schemas.openxmlformats.org/officeDocument/2006/relationships">
  <sheetPr>
    <pageSetUpPr fitToPage="1"/>
  </sheetPr>
  <dimension ref="B2:K35"/>
  <sheetViews>
    <sheetView showGridLines="0" view="pageBreakPreview" zoomScaleSheetLayoutView="100" zoomScalePageLayoutView="0" workbookViewId="0" topLeftCell="B1">
      <selection activeCell="F15" sqref="F15:I15"/>
    </sheetView>
  </sheetViews>
  <sheetFormatPr defaultColWidth="9.140625" defaultRowHeight="12.75"/>
  <cols>
    <col min="1" max="1" width="3.140625" style="14" hidden="1" customWidth="1"/>
    <col min="2" max="2" width="4.00390625" style="14" customWidth="1"/>
    <col min="3" max="3" width="9.140625" style="14" customWidth="1"/>
    <col min="4" max="4" width="11.7109375" style="14" customWidth="1"/>
    <col min="5" max="5" width="13.28125" style="14" customWidth="1"/>
    <col min="6" max="6" width="15.57421875" style="14" customWidth="1"/>
    <col min="7" max="10" width="9.140625" style="14" customWidth="1"/>
    <col min="11" max="11" width="11.421875" style="14" hidden="1" customWidth="1"/>
    <col min="12" max="16384" width="9.140625" style="14" customWidth="1"/>
  </cols>
  <sheetData>
    <row r="2" spans="2:10" ht="18.75" customHeight="1">
      <c r="B2" s="361" t="s">
        <v>595</v>
      </c>
      <c r="C2" s="361"/>
      <c r="D2" s="361"/>
      <c r="E2" s="361"/>
      <c r="F2" s="361"/>
      <c r="G2" s="361"/>
      <c r="H2" s="361"/>
      <c r="I2" s="361"/>
      <c r="J2" s="361"/>
    </row>
    <row r="4" spans="2:9" ht="15.75">
      <c r="B4" s="70" t="s">
        <v>581</v>
      </c>
      <c r="C4" s="70" t="s">
        <v>596</v>
      </c>
      <c r="D4" s="70"/>
      <c r="E4" s="70"/>
      <c r="F4" s="70"/>
      <c r="G4" s="70"/>
      <c r="H4" s="70"/>
      <c r="I4" s="70"/>
    </row>
    <row r="6" spans="2:11" ht="12.75" customHeight="1">
      <c r="B6" s="350" t="s">
        <v>207</v>
      </c>
      <c r="C6" s="351"/>
      <c r="D6" s="351"/>
      <c r="E6" s="351"/>
      <c r="F6" s="351"/>
      <c r="G6" s="351"/>
      <c r="H6" s="351"/>
      <c r="I6" s="351"/>
      <c r="J6" s="71"/>
      <c r="K6" s="71"/>
    </row>
    <row r="7" spans="2:11" ht="12.75" customHeight="1">
      <c r="B7" s="351"/>
      <c r="C7" s="351"/>
      <c r="D7" s="351"/>
      <c r="E7" s="351"/>
      <c r="F7" s="351"/>
      <c r="G7" s="351"/>
      <c r="H7" s="351"/>
      <c r="I7" s="351"/>
      <c r="J7" s="71"/>
      <c r="K7" s="71"/>
    </row>
    <row r="8" spans="2:11" ht="12.75" customHeight="1">
      <c r="B8" s="72"/>
      <c r="C8" s="73" t="s">
        <v>555</v>
      </c>
      <c r="D8" s="74"/>
      <c r="E8" s="74"/>
      <c r="F8" s="352" t="s">
        <v>558</v>
      </c>
      <c r="G8" s="353"/>
      <c r="H8" s="353"/>
      <c r="I8" s="354"/>
      <c r="J8" s="71"/>
      <c r="K8" s="69">
        <f>IF(ISBLANK(F8),"",MATCH(F8,MSversiontracking,0))</f>
        <v>2</v>
      </c>
    </row>
    <row r="9" spans="3:11" ht="12.75" customHeight="1">
      <c r="C9" s="71"/>
      <c r="D9" s="71"/>
      <c r="E9" s="71"/>
      <c r="F9" s="71"/>
      <c r="G9" s="71"/>
      <c r="H9" s="71"/>
      <c r="I9" s="71"/>
      <c r="J9" s="71"/>
      <c r="K9" s="71"/>
    </row>
    <row r="10" spans="3:9" ht="27" customHeight="1">
      <c r="C10" s="75" t="s">
        <v>64</v>
      </c>
      <c r="D10" s="75" t="s">
        <v>65</v>
      </c>
      <c r="E10" s="75" t="s">
        <v>66</v>
      </c>
      <c r="F10" s="358" t="s">
        <v>67</v>
      </c>
      <c r="G10" s="359"/>
      <c r="H10" s="359"/>
      <c r="I10" s="360"/>
    </row>
    <row r="11" spans="3:9" ht="12.75">
      <c r="C11" s="299">
        <v>1</v>
      </c>
      <c r="D11" s="300">
        <v>39973</v>
      </c>
      <c r="E11" s="300"/>
      <c r="F11" s="362" t="s">
        <v>507</v>
      </c>
      <c r="G11" s="363"/>
      <c r="H11" s="363"/>
      <c r="I11" s="364"/>
    </row>
    <row r="12" spans="3:9" ht="12.75">
      <c r="C12" s="290"/>
      <c r="D12" s="295"/>
      <c r="E12" s="295"/>
      <c r="F12" s="355"/>
      <c r="G12" s="356"/>
      <c r="H12" s="356"/>
      <c r="I12" s="357"/>
    </row>
    <row r="13" spans="3:9" ht="12.75">
      <c r="C13" s="290"/>
      <c r="D13" s="295"/>
      <c r="E13" s="295"/>
      <c r="F13" s="355"/>
      <c r="G13" s="356"/>
      <c r="H13" s="356"/>
      <c r="I13" s="357"/>
    </row>
    <row r="14" spans="3:9" ht="12.75">
      <c r="C14" s="290"/>
      <c r="D14" s="295"/>
      <c r="E14" s="295"/>
      <c r="F14" s="355"/>
      <c r="G14" s="356"/>
      <c r="H14" s="356"/>
      <c r="I14" s="357"/>
    </row>
    <row r="15" spans="3:9" ht="12.75">
      <c r="C15" s="290"/>
      <c r="D15" s="295"/>
      <c r="E15" s="295"/>
      <c r="F15" s="355"/>
      <c r="G15" s="356"/>
      <c r="H15" s="356"/>
      <c r="I15" s="357"/>
    </row>
    <row r="16" spans="3:9" ht="12.75">
      <c r="C16" s="290"/>
      <c r="D16" s="295"/>
      <c r="E16" s="295"/>
      <c r="F16" s="355"/>
      <c r="G16" s="356"/>
      <c r="H16" s="356"/>
      <c r="I16" s="357"/>
    </row>
    <row r="17" spans="3:9" ht="12.75">
      <c r="C17" s="290"/>
      <c r="D17" s="295"/>
      <c r="E17" s="295"/>
      <c r="F17" s="355"/>
      <c r="G17" s="356"/>
      <c r="H17" s="356"/>
      <c r="I17" s="357"/>
    </row>
    <row r="18" spans="3:9" ht="12.75">
      <c r="C18" s="290"/>
      <c r="D18" s="295"/>
      <c r="E18" s="295"/>
      <c r="F18" s="355"/>
      <c r="G18" s="356"/>
      <c r="H18" s="356"/>
      <c r="I18" s="357"/>
    </row>
    <row r="19" spans="3:9" ht="12.75">
      <c r="C19" s="290"/>
      <c r="D19" s="295"/>
      <c r="E19" s="295"/>
      <c r="F19" s="355"/>
      <c r="G19" s="356"/>
      <c r="H19" s="356"/>
      <c r="I19" s="357"/>
    </row>
    <row r="20" spans="3:9" ht="12.75">
      <c r="C20" s="290"/>
      <c r="D20" s="295"/>
      <c r="E20" s="295"/>
      <c r="F20" s="355"/>
      <c r="G20" s="356"/>
      <c r="H20" s="356"/>
      <c r="I20" s="357"/>
    </row>
    <row r="21" spans="3:9" ht="12.75">
      <c r="C21" s="290"/>
      <c r="D21" s="295"/>
      <c r="E21" s="295"/>
      <c r="F21" s="355"/>
      <c r="G21" s="356"/>
      <c r="H21" s="356"/>
      <c r="I21" s="357"/>
    </row>
    <row r="22" spans="3:9" ht="12.75">
      <c r="C22" s="290"/>
      <c r="D22" s="295"/>
      <c r="E22" s="295"/>
      <c r="F22" s="355"/>
      <c r="G22" s="356"/>
      <c r="H22" s="356"/>
      <c r="I22" s="357"/>
    </row>
    <row r="23" spans="3:9" ht="12.75">
      <c r="C23" s="290"/>
      <c r="D23" s="295"/>
      <c r="E23" s="295"/>
      <c r="F23" s="355"/>
      <c r="G23" s="356"/>
      <c r="H23" s="356"/>
      <c r="I23" s="357"/>
    </row>
    <row r="24" spans="3:9" ht="12.75">
      <c r="C24" s="290"/>
      <c r="D24" s="295"/>
      <c r="E24" s="295"/>
      <c r="F24" s="355"/>
      <c r="G24" s="356"/>
      <c r="H24" s="356"/>
      <c r="I24" s="357"/>
    </row>
    <row r="25" spans="3:9" ht="12.75">
      <c r="C25" s="290"/>
      <c r="D25" s="295"/>
      <c r="E25" s="295"/>
      <c r="F25" s="355"/>
      <c r="G25" s="356"/>
      <c r="H25" s="356"/>
      <c r="I25" s="357"/>
    </row>
    <row r="26" spans="3:9" ht="12.75">
      <c r="C26" s="290"/>
      <c r="D26" s="295"/>
      <c r="E26" s="295"/>
      <c r="F26" s="355"/>
      <c r="G26" s="356"/>
      <c r="H26" s="356"/>
      <c r="I26" s="357"/>
    </row>
    <row r="27" spans="3:9" ht="12.75">
      <c r="C27" s="290"/>
      <c r="D27" s="295"/>
      <c r="E27" s="295"/>
      <c r="F27" s="355"/>
      <c r="G27" s="356"/>
      <c r="H27" s="356"/>
      <c r="I27" s="357"/>
    </row>
    <row r="28" spans="3:9" ht="12.75">
      <c r="C28" s="290"/>
      <c r="D28" s="295"/>
      <c r="E28" s="295"/>
      <c r="F28" s="355"/>
      <c r="G28" s="356"/>
      <c r="H28" s="356"/>
      <c r="I28" s="357"/>
    </row>
    <row r="29" spans="3:9" ht="12.75">
      <c r="C29" s="290"/>
      <c r="D29" s="295"/>
      <c r="E29" s="295"/>
      <c r="F29" s="355"/>
      <c r="G29" s="356"/>
      <c r="H29" s="356"/>
      <c r="I29" s="357"/>
    </row>
    <row r="30" spans="3:9" ht="12.75">
      <c r="C30" s="290"/>
      <c r="D30" s="295"/>
      <c r="E30" s="295"/>
      <c r="F30" s="355"/>
      <c r="G30" s="356"/>
      <c r="H30" s="356"/>
      <c r="I30" s="357"/>
    </row>
    <row r="31" spans="3:9" ht="12.75">
      <c r="C31" s="235"/>
      <c r="D31" s="236"/>
      <c r="E31" s="236"/>
      <c r="F31" s="365"/>
      <c r="G31" s="366"/>
      <c r="H31" s="366"/>
      <c r="I31" s="367"/>
    </row>
    <row r="32" spans="3:9" ht="12.75">
      <c r="C32" s="235"/>
      <c r="D32" s="236"/>
      <c r="E32" s="236"/>
      <c r="F32" s="365"/>
      <c r="G32" s="366"/>
      <c r="H32" s="366"/>
      <c r="I32" s="367"/>
    </row>
    <row r="33" spans="3:9" ht="12.75">
      <c r="C33" s="235"/>
      <c r="D33" s="236"/>
      <c r="E33" s="236"/>
      <c r="F33" s="365"/>
      <c r="G33" s="366"/>
      <c r="H33" s="366"/>
      <c r="I33" s="367"/>
    </row>
    <row r="34" spans="3:9" ht="12.75">
      <c r="C34" s="235"/>
      <c r="D34" s="236"/>
      <c r="E34" s="236"/>
      <c r="F34" s="365"/>
      <c r="G34" s="366"/>
      <c r="H34" s="366"/>
      <c r="I34" s="367"/>
    </row>
    <row r="35" spans="3:9" ht="12.75">
      <c r="C35" s="235"/>
      <c r="D35" s="236"/>
      <c r="E35" s="236"/>
      <c r="F35" s="365"/>
      <c r="G35" s="366"/>
      <c r="H35" s="366"/>
      <c r="I35" s="367"/>
    </row>
  </sheetData>
  <sheetProtection formatRows="0" insertRows="0"/>
  <mergeCells count="29">
    <mergeCell ref="F35:I35"/>
    <mergeCell ref="F33:I33"/>
    <mergeCell ref="F34:I34"/>
    <mergeCell ref="F24:I24"/>
    <mergeCell ref="F25:I25"/>
    <mergeCell ref="F32:I32"/>
    <mergeCell ref="F28:I28"/>
    <mergeCell ref="F29:I29"/>
    <mergeCell ref="F30:I30"/>
    <mergeCell ref="F31:I31"/>
    <mergeCell ref="B2:J2"/>
    <mergeCell ref="F21:I21"/>
    <mergeCell ref="F15:I15"/>
    <mergeCell ref="F16:I16"/>
    <mergeCell ref="F17:I17"/>
    <mergeCell ref="F19:I19"/>
    <mergeCell ref="F11:I11"/>
    <mergeCell ref="F12:I12"/>
    <mergeCell ref="F13:I13"/>
    <mergeCell ref="F14:I14"/>
    <mergeCell ref="B6:I7"/>
    <mergeCell ref="F8:I8"/>
    <mergeCell ref="F26:I26"/>
    <mergeCell ref="F27:I27"/>
    <mergeCell ref="F10:I10"/>
    <mergeCell ref="F22:I22"/>
    <mergeCell ref="F23:I23"/>
    <mergeCell ref="F20:I20"/>
    <mergeCell ref="F18:I18"/>
  </mergeCells>
  <conditionalFormatting sqref="C11:I35">
    <cfRule type="expression" priority="1" dxfId="44" stopIfTrue="1">
      <formula>($K$8=2)</formula>
    </cfRule>
  </conditionalFormatting>
  <dataValidations count="1">
    <dataValidation type="list" allowBlank="1" showInputMessage="1" showErrorMessage="1" sqref="F8:I8">
      <formula1>MSversiontracking</formula1>
    </dataValidation>
  </dataValidations>
  <printOptions/>
  <pageMargins left="0.7874015748031497" right="0.7874015748031497" top="0.7874015748031497" bottom="0.7874015748031497" header="0.3937007874015748" footer="0.3937007874015748"/>
  <pageSetup fitToHeight="1" fitToWidth="1" horizontalDpi="600" verticalDpi="600" orientation="portrait" paperSize="9" scale="96" r:id="rId1"/>
  <headerFooter alignWithMargins="0">
    <oddFooter>&amp;L&amp;F&amp;C&amp;A&amp;R&amp;P / &amp;N</oddFooter>
  </headerFooter>
  <ignoredErrors>
    <ignoredError sqref="B4" numberStoredAsText="1"/>
  </ignoredErrors>
</worksheet>
</file>

<file path=xl/worksheets/sheet4.xml><?xml version="1.0" encoding="utf-8"?>
<worksheet xmlns="http://schemas.openxmlformats.org/spreadsheetml/2006/main" xmlns:r="http://schemas.openxmlformats.org/officeDocument/2006/relationships">
  <dimension ref="A1:L107"/>
  <sheetViews>
    <sheetView showGridLines="0" view="pageBreakPreview" zoomScaleSheetLayoutView="100" zoomScalePageLayoutView="0" workbookViewId="0" topLeftCell="B1">
      <selection activeCell="K54" sqref="K54"/>
    </sheetView>
  </sheetViews>
  <sheetFormatPr defaultColWidth="9.140625" defaultRowHeight="12.75"/>
  <cols>
    <col min="1" max="1" width="3.140625" style="14" hidden="1" customWidth="1"/>
    <col min="2" max="2" width="4.140625" style="14" customWidth="1"/>
    <col min="3" max="3" width="11.28125" style="14" customWidth="1"/>
    <col min="4" max="4" width="10.8515625" style="14" customWidth="1"/>
    <col min="5" max="6" width="13.57421875" style="14" customWidth="1"/>
    <col min="7" max="7" width="10.421875" style="14" customWidth="1"/>
    <col min="8" max="8" width="11.140625" style="14" customWidth="1"/>
    <col min="9" max="10" width="13.57421875" style="14" customWidth="1"/>
    <col min="11" max="11" width="54.8515625" style="77" customWidth="1"/>
    <col min="12" max="12" width="9.140625" style="14" hidden="1" customWidth="1"/>
    <col min="13" max="16384" width="9.140625" style="14" customWidth="1"/>
  </cols>
  <sheetData>
    <row r="1" spans="2:6" ht="12.75">
      <c r="B1" s="80"/>
      <c r="C1" s="78"/>
      <c r="D1" s="78"/>
      <c r="E1" s="81"/>
      <c r="F1" s="81"/>
    </row>
    <row r="2" spans="2:12" ht="37.5" customHeight="1">
      <c r="B2" s="361" t="s">
        <v>598</v>
      </c>
      <c r="C2" s="361"/>
      <c r="D2" s="361"/>
      <c r="E2" s="361"/>
      <c r="F2" s="361"/>
      <c r="G2" s="361"/>
      <c r="H2" s="361"/>
      <c r="I2" s="361"/>
      <c r="J2" s="361"/>
      <c r="L2" s="82" t="s">
        <v>532</v>
      </c>
    </row>
    <row r="4" spans="2:10" ht="15.75">
      <c r="B4" s="83">
        <v>2</v>
      </c>
      <c r="C4" s="70" t="s">
        <v>578</v>
      </c>
      <c r="D4" s="70"/>
      <c r="E4" s="70"/>
      <c r="F4" s="70"/>
      <c r="G4" s="70"/>
      <c r="H4" s="70"/>
      <c r="I4" s="70"/>
      <c r="J4" s="70"/>
    </row>
    <row r="6" spans="2:10" ht="12.75">
      <c r="B6" s="84" t="s">
        <v>580</v>
      </c>
      <c r="C6" s="389" t="s">
        <v>69</v>
      </c>
      <c r="D6" s="389"/>
      <c r="E6" s="389"/>
      <c r="F6" s="389"/>
      <c r="G6" s="13"/>
      <c r="H6" s="369" t="s">
        <v>99</v>
      </c>
      <c r="I6" s="370"/>
      <c r="J6" s="371"/>
    </row>
    <row r="7" spans="1:7" ht="25.5">
      <c r="A7" s="77" t="s">
        <v>1032</v>
      </c>
      <c r="B7" s="86"/>
      <c r="C7" s="350" t="s">
        <v>366</v>
      </c>
      <c r="D7" s="350"/>
      <c r="E7" s="350"/>
      <c r="F7" s="350"/>
      <c r="G7" s="350"/>
    </row>
    <row r="8" spans="1:10" ht="12.75" customHeight="1">
      <c r="A8" s="77" t="s">
        <v>1032</v>
      </c>
      <c r="B8" s="87" t="s">
        <v>584</v>
      </c>
      <c r="C8" s="377" t="s">
        <v>365</v>
      </c>
      <c r="D8" s="377"/>
      <c r="E8" s="377"/>
      <c r="F8" s="377"/>
      <c r="G8" s="377"/>
      <c r="H8" s="377"/>
      <c r="I8" s="377"/>
      <c r="J8" s="377"/>
    </row>
    <row r="9" spans="1:10" ht="25.5">
      <c r="A9" s="77" t="s">
        <v>1032</v>
      </c>
      <c r="B9" s="86"/>
      <c r="C9" s="350" t="s">
        <v>1046</v>
      </c>
      <c r="D9" s="350"/>
      <c r="E9" s="350"/>
      <c r="F9" s="350"/>
      <c r="G9" s="350"/>
      <c r="H9" s="406" t="s">
        <v>529</v>
      </c>
      <c r="I9" s="407"/>
      <c r="J9" s="408"/>
    </row>
    <row r="11" spans="2:12" ht="12.75" customHeight="1">
      <c r="B11" s="88" t="s">
        <v>617</v>
      </c>
      <c r="C11" s="377" t="s">
        <v>371</v>
      </c>
      <c r="D11" s="377"/>
      <c r="E11" s="377"/>
      <c r="F11" s="377"/>
      <c r="G11" s="377"/>
      <c r="H11" s="374" t="s">
        <v>368</v>
      </c>
      <c r="I11" s="375"/>
      <c r="J11" s="376"/>
      <c r="L11" s="79">
        <f>IF(ISBLANK(H11),"",MATCH(H11,SelectPrimaryInfoSource,0))</f>
        <v>1</v>
      </c>
    </row>
    <row r="12" spans="3:10" ht="53.25" customHeight="1">
      <c r="C12" s="393" t="s">
        <v>208</v>
      </c>
      <c r="D12" s="394"/>
      <c r="E12" s="394"/>
      <c r="F12" s="394"/>
      <c r="G12" s="394"/>
      <c r="H12" s="394"/>
      <c r="I12" s="394"/>
      <c r="J12" s="394"/>
    </row>
    <row r="13" spans="2:12" ht="12.75" customHeight="1">
      <c r="B13" s="88" t="s">
        <v>586</v>
      </c>
      <c r="C13" s="377" t="s">
        <v>370</v>
      </c>
      <c r="D13" s="377"/>
      <c r="E13" s="377"/>
      <c r="F13" s="377"/>
      <c r="G13" s="377"/>
      <c r="H13" s="374" t="s">
        <v>373</v>
      </c>
      <c r="I13" s="375"/>
      <c r="J13" s="376"/>
      <c r="L13" s="79">
        <f>IF(ISBLANK(H13),"",MATCH(H13,NewUpdate,0))</f>
        <v>1</v>
      </c>
    </row>
    <row r="14" spans="3:10" ht="24.75" customHeight="1">
      <c r="C14" s="393" t="s">
        <v>86</v>
      </c>
      <c r="D14" s="394"/>
      <c r="E14" s="394"/>
      <c r="F14" s="394"/>
      <c r="G14" s="394"/>
      <c r="H14" s="394"/>
      <c r="I14" s="394"/>
      <c r="J14" s="394"/>
    </row>
    <row r="15" spans="3:11" s="7" customFormat="1" ht="20.25" customHeight="1">
      <c r="C15" s="395" t="s">
        <v>389</v>
      </c>
      <c r="D15" s="395"/>
      <c r="E15" s="395"/>
      <c r="F15" s="395"/>
      <c r="G15" s="396"/>
      <c r="H15" s="396"/>
      <c r="I15" s="396"/>
      <c r="J15" s="396"/>
      <c r="K15" s="12"/>
    </row>
    <row r="16" spans="1:10" ht="25.5">
      <c r="A16" s="77" t="s">
        <v>1032</v>
      </c>
      <c r="B16" s="84" t="s">
        <v>1049</v>
      </c>
      <c r="C16" s="377" t="s">
        <v>70</v>
      </c>
      <c r="D16" s="377"/>
      <c r="E16" s="377"/>
      <c r="F16" s="377"/>
      <c r="G16" s="377"/>
      <c r="H16" s="377"/>
      <c r="I16" s="377"/>
      <c r="J16" s="377"/>
    </row>
    <row r="17" spans="1:10" ht="25.5">
      <c r="A17" s="77" t="s">
        <v>1032</v>
      </c>
      <c r="B17" s="86"/>
      <c r="C17" s="350" t="s">
        <v>425</v>
      </c>
      <c r="D17" s="350"/>
      <c r="E17" s="350"/>
      <c r="F17" s="350"/>
      <c r="G17" s="350"/>
      <c r="H17" s="397" t="s">
        <v>98</v>
      </c>
      <c r="I17" s="398"/>
      <c r="J17" s="399"/>
    </row>
    <row r="19" spans="1:10" ht="25.5">
      <c r="A19" s="77" t="s">
        <v>1032</v>
      </c>
      <c r="B19" s="84" t="s">
        <v>428</v>
      </c>
      <c r="C19" s="377" t="s">
        <v>71</v>
      </c>
      <c r="D19" s="377"/>
      <c r="E19" s="377"/>
      <c r="F19" s="377"/>
      <c r="G19" s="377"/>
      <c r="H19" s="377"/>
      <c r="I19" s="377"/>
      <c r="J19" s="377"/>
    </row>
    <row r="20" spans="2:10" ht="20.25" customHeight="1">
      <c r="B20" s="86"/>
      <c r="C20" s="350" t="s">
        <v>379</v>
      </c>
      <c r="D20" s="350"/>
      <c r="E20" s="350"/>
      <c r="F20" s="350"/>
      <c r="G20" s="350"/>
      <c r="H20" s="369" t="s">
        <v>452</v>
      </c>
      <c r="I20" s="370"/>
      <c r="J20" s="371"/>
    </row>
    <row r="21" spans="2:7" ht="31.5" customHeight="1">
      <c r="B21" s="86"/>
      <c r="C21" s="350"/>
      <c r="D21" s="350"/>
      <c r="E21" s="350"/>
      <c r="F21" s="350"/>
      <c r="G21" s="350"/>
    </row>
    <row r="22" spans="1:10" ht="25.5">
      <c r="A22" s="77" t="s">
        <v>1032</v>
      </c>
      <c r="B22" s="89" t="s">
        <v>376</v>
      </c>
      <c r="C22" s="377" t="s">
        <v>1041</v>
      </c>
      <c r="D22" s="377"/>
      <c r="E22" s="377"/>
      <c r="F22" s="377"/>
      <c r="G22" s="377"/>
      <c r="H22" s="377"/>
      <c r="I22" s="377"/>
      <c r="J22" s="377"/>
    </row>
    <row r="23" spans="1:10" ht="51.75" customHeight="1">
      <c r="A23" s="77" t="s">
        <v>1034</v>
      </c>
      <c r="B23" s="86"/>
      <c r="C23" s="350" t="s">
        <v>437</v>
      </c>
      <c r="D23" s="350"/>
      <c r="E23" s="350"/>
      <c r="F23" s="350"/>
      <c r="G23" s="390"/>
      <c r="H23" s="381"/>
      <c r="I23" s="391"/>
      <c r="J23" s="392"/>
    </row>
    <row r="24" spans="2:10" ht="12" customHeight="1">
      <c r="B24" s="86"/>
      <c r="C24" s="90"/>
      <c r="D24" s="90"/>
      <c r="E24" s="90"/>
      <c r="F24" s="90"/>
      <c r="G24" s="90"/>
      <c r="H24" s="19"/>
      <c r="I24" s="19"/>
      <c r="J24" s="19"/>
    </row>
    <row r="25" spans="2:10" ht="12.75">
      <c r="B25" s="89" t="s">
        <v>597</v>
      </c>
      <c r="C25" s="378" t="s">
        <v>612</v>
      </c>
      <c r="D25" s="378"/>
      <c r="E25" s="378"/>
      <c r="F25" s="378"/>
      <c r="G25" s="378"/>
      <c r="H25" s="378"/>
      <c r="I25" s="378"/>
      <c r="J25" s="378"/>
    </row>
    <row r="26" spans="1:10" ht="12.75">
      <c r="A26" s="91"/>
      <c r="B26" s="92"/>
      <c r="C26" s="350" t="s">
        <v>436</v>
      </c>
      <c r="D26" s="350"/>
      <c r="E26" s="350"/>
      <c r="F26" s="350"/>
      <c r="G26" s="350"/>
      <c r="H26" s="369" t="s">
        <v>652</v>
      </c>
      <c r="I26" s="370"/>
      <c r="J26" s="371"/>
    </row>
    <row r="27" spans="1:10" ht="12.75">
      <c r="A27" s="91"/>
      <c r="B27" s="92"/>
      <c r="C27" s="72"/>
      <c r="D27" s="72"/>
      <c r="E27" s="72"/>
      <c r="F27" s="72"/>
      <c r="G27" s="72"/>
      <c r="H27" s="93"/>
      <c r="I27" s="93"/>
      <c r="J27" s="93"/>
    </row>
    <row r="28" spans="2:10" ht="12.75">
      <c r="B28" s="89" t="s">
        <v>611</v>
      </c>
      <c r="C28" s="372" t="s">
        <v>429</v>
      </c>
      <c r="D28" s="372"/>
      <c r="E28" s="372"/>
      <c r="F28" s="372"/>
      <c r="G28" s="372"/>
      <c r="H28" s="369" t="s">
        <v>430</v>
      </c>
      <c r="I28" s="370"/>
      <c r="J28" s="371"/>
    </row>
    <row r="29" spans="1:10" ht="30.75" customHeight="1">
      <c r="A29" s="91"/>
      <c r="B29" s="92"/>
      <c r="C29" s="350" t="s">
        <v>435</v>
      </c>
      <c r="D29" s="350"/>
      <c r="E29" s="350"/>
      <c r="F29" s="350"/>
      <c r="G29" s="350"/>
      <c r="H29" s="317"/>
      <c r="I29" s="317"/>
      <c r="J29" s="317"/>
    </row>
    <row r="30" spans="1:10" ht="25.5" customHeight="1">
      <c r="A30" s="91"/>
      <c r="B30" s="89" t="s">
        <v>47</v>
      </c>
      <c r="C30" s="378" t="s">
        <v>75</v>
      </c>
      <c r="D30" s="378"/>
      <c r="E30" s="378"/>
      <c r="F30" s="378"/>
      <c r="G30" s="378"/>
      <c r="H30" s="378"/>
      <c r="I30" s="378"/>
      <c r="J30" s="378"/>
    </row>
    <row r="31" spans="2:10" ht="12.75">
      <c r="B31" s="94"/>
      <c r="F31" s="95" t="s">
        <v>1030</v>
      </c>
      <c r="G31" s="96"/>
      <c r="H31" s="369" t="s">
        <v>453</v>
      </c>
      <c r="I31" s="370"/>
      <c r="J31" s="371"/>
    </row>
    <row r="32" spans="6:10" ht="12.75">
      <c r="F32" s="95" t="s">
        <v>438</v>
      </c>
      <c r="G32" s="96"/>
      <c r="H32" s="369" t="s">
        <v>712</v>
      </c>
      <c r="I32" s="370"/>
      <c r="J32" s="371"/>
    </row>
    <row r="33" spans="2:10" ht="12.75">
      <c r="B33" s="94"/>
      <c r="F33" s="95" t="s">
        <v>439</v>
      </c>
      <c r="G33" s="96"/>
      <c r="H33" s="369" t="s">
        <v>454</v>
      </c>
      <c r="I33" s="370"/>
      <c r="J33" s="371"/>
    </row>
    <row r="34" spans="6:10" ht="12.75">
      <c r="F34" s="95" t="s">
        <v>1031</v>
      </c>
      <c r="G34" s="96"/>
      <c r="H34" s="369" t="s">
        <v>712</v>
      </c>
      <c r="I34" s="370"/>
      <c r="J34" s="371"/>
    </row>
    <row r="35" spans="2:9" ht="12.75">
      <c r="B35" s="97"/>
      <c r="F35" s="96"/>
      <c r="G35" s="96"/>
      <c r="I35" s="98"/>
    </row>
    <row r="36" spans="2:10" ht="25.5" customHeight="1">
      <c r="B36" s="93" t="s">
        <v>48</v>
      </c>
      <c r="C36" s="378" t="s">
        <v>440</v>
      </c>
      <c r="D36" s="378"/>
      <c r="E36" s="378"/>
      <c r="F36" s="378"/>
      <c r="G36" s="378"/>
      <c r="H36" s="378"/>
      <c r="I36" s="378"/>
      <c r="J36" s="378"/>
    </row>
    <row r="37" spans="2:10" ht="12.75">
      <c r="B37" s="94"/>
      <c r="C37" s="72"/>
      <c r="D37" s="72"/>
      <c r="E37" s="72"/>
      <c r="F37" s="95" t="s">
        <v>441</v>
      </c>
      <c r="G37" s="96"/>
      <c r="H37" s="369" t="s">
        <v>455</v>
      </c>
      <c r="I37" s="370"/>
      <c r="J37" s="371"/>
    </row>
    <row r="38" spans="2:10" ht="12.75">
      <c r="B38" s="94"/>
      <c r="C38" s="72"/>
      <c r="D38" s="72"/>
      <c r="E38" s="72"/>
      <c r="F38" s="95" t="s">
        <v>442</v>
      </c>
      <c r="G38" s="96"/>
      <c r="H38" s="369"/>
      <c r="I38" s="370"/>
      <c r="J38" s="371"/>
    </row>
    <row r="39" spans="2:10" ht="12.75">
      <c r="B39" s="94"/>
      <c r="C39" s="72"/>
      <c r="D39" s="72"/>
      <c r="E39" s="72"/>
      <c r="F39" s="95" t="s">
        <v>443</v>
      </c>
      <c r="G39" s="96"/>
      <c r="H39" s="369" t="s">
        <v>456</v>
      </c>
      <c r="I39" s="370"/>
      <c r="J39" s="371"/>
    </row>
    <row r="40" spans="2:10" ht="12.75">
      <c r="B40" s="94"/>
      <c r="C40" s="72"/>
      <c r="D40" s="72"/>
      <c r="E40" s="72"/>
      <c r="F40" s="95" t="s">
        <v>444</v>
      </c>
      <c r="G40" s="96"/>
      <c r="H40" s="369" t="s">
        <v>457</v>
      </c>
      <c r="I40" s="370"/>
      <c r="J40" s="371"/>
    </row>
    <row r="41" spans="2:10" ht="12.75">
      <c r="B41" s="94"/>
      <c r="C41" s="86"/>
      <c r="D41" s="86"/>
      <c r="E41" s="86"/>
      <c r="F41" s="95" t="s">
        <v>445</v>
      </c>
      <c r="G41" s="96"/>
      <c r="H41" s="369">
        <v>60549</v>
      </c>
      <c r="I41" s="370"/>
      <c r="J41" s="371"/>
    </row>
    <row r="42" spans="2:10" ht="12.75">
      <c r="B42" s="94"/>
      <c r="C42" s="86"/>
      <c r="D42" s="86"/>
      <c r="E42" s="86"/>
      <c r="F42" s="95" t="s">
        <v>446</v>
      </c>
      <c r="G42" s="96"/>
      <c r="H42" s="369" t="s">
        <v>652</v>
      </c>
      <c r="I42" s="370"/>
      <c r="J42" s="371"/>
    </row>
    <row r="43" spans="2:10" ht="12.75">
      <c r="B43" s="94"/>
      <c r="C43" s="86"/>
      <c r="D43" s="86"/>
      <c r="E43" s="86"/>
      <c r="F43" s="95" t="s">
        <v>569</v>
      </c>
      <c r="G43" s="96"/>
      <c r="H43" s="381"/>
      <c r="I43" s="382"/>
      <c r="J43" s="383"/>
    </row>
    <row r="44" spans="2:10" ht="12.75">
      <c r="B44" s="94"/>
      <c r="C44" s="86"/>
      <c r="D44" s="86"/>
      <c r="E44" s="86"/>
      <c r="F44" s="86"/>
      <c r="G44" s="86"/>
      <c r="H44" s="86"/>
      <c r="I44" s="86"/>
      <c r="J44" s="86"/>
    </row>
    <row r="45" spans="2:10" ht="31.5" customHeight="1">
      <c r="B45" s="93" t="s">
        <v>49</v>
      </c>
      <c r="C45" s="417" t="s">
        <v>544</v>
      </c>
      <c r="D45" s="417"/>
      <c r="E45" s="417"/>
      <c r="F45" s="417"/>
      <c r="G45" s="417"/>
      <c r="H45" s="417"/>
      <c r="I45" s="417"/>
      <c r="J45" s="417"/>
    </row>
    <row r="46" spans="2:10" ht="12.75">
      <c r="B46" s="94"/>
      <c r="C46" s="76"/>
      <c r="D46" s="76"/>
      <c r="E46" s="76"/>
      <c r="F46" s="237" t="s">
        <v>441</v>
      </c>
      <c r="G46" s="96"/>
      <c r="H46" s="409"/>
      <c r="I46" s="410"/>
      <c r="J46" s="411"/>
    </row>
    <row r="47" spans="2:10" ht="12.75">
      <c r="B47" s="94"/>
      <c r="C47" s="76"/>
      <c r="D47" s="76"/>
      <c r="E47" s="76"/>
      <c r="F47" s="237" t="s">
        <v>442</v>
      </c>
      <c r="G47" s="96"/>
      <c r="H47" s="409"/>
      <c r="I47" s="410"/>
      <c r="J47" s="411"/>
    </row>
    <row r="48" spans="2:10" ht="12.75">
      <c r="B48" s="94"/>
      <c r="C48" s="76"/>
      <c r="D48" s="76"/>
      <c r="E48" s="76"/>
      <c r="F48" s="237" t="s">
        <v>443</v>
      </c>
      <c r="G48" s="96"/>
      <c r="H48" s="409"/>
      <c r="I48" s="410"/>
      <c r="J48" s="411"/>
    </row>
    <row r="49" spans="2:10" ht="12.75">
      <c r="B49" s="94"/>
      <c r="C49" s="76"/>
      <c r="D49" s="76"/>
      <c r="E49" s="76"/>
      <c r="F49" s="237" t="s">
        <v>444</v>
      </c>
      <c r="G49" s="96"/>
      <c r="H49" s="409"/>
      <c r="I49" s="410"/>
      <c r="J49" s="411"/>
    </row>
    <row r="50" spans="2:10" ht="12.75">
      <c r="B50" s="94"/>
      <c r="C50" s="76"/>
      <c r="D50" s="76"/>
      <c r="E50" s="76"/>
      <c r="F50" s="237" t="s">
        <v>445</v>
      </c>
      <c r="G50" s="96"/>
      <c r="H50" s="409"/>
      <c r="I50" s="410"/>
      <c r="J50" s="411"/>
    </row>
    <row r="51" spans="2:10" ht="12.75">
      <c r="B51" s="94"/>
      <c r="C51" s="76"/>
      <c r="D51" s="76"/>
      <c r="E51" s="76"/>
      <c r="F51" s="237" t="s">
        <v>446</v>
      </c>
      <c r="G51" s="96"/>
      <c r="H51" s="414" t="s">
        <v>621</v>
      </c>
      <c r="I51" s="415"/>
      <c r="J51" s="416"/>
    </row>
    <row r="52" spans="2:10" ht="12.75">
      <c r="B52" s="94"/>
      <c r="C52" s="86"/>
      <c r="D52" s="86"/>
      <c r="E52" s="86"/>
      <c r="F52" s="237" t="s">
        <v>569</v>
      </c>
      <c r="G52" s="96"/>
      <c r="H52" s="409"/>
      <c r="I52" s="410"/>
      <c r="J52" s="411"/>
    </row>
    <row r="53" spans="2:10" ht="12.75">
      <c r="B53" s="94"/>
      <c r="F53" s="95"/>
      <c r="G53" s="96"/>
      <c r="H53" s="93"/>
      <c r="I53" s="93"/>
      <c r="J53" s="93"/>
    </row>
    <row r="54" spans="1:10" ht="25.5">
      <c r="A54" s="77" t="s">
        <v>1032</v>
      </c>
      <c r="B54" s="13" t="s">
        <v>447</v>
      </c>
      <c r="C54" s="378" t="s">
        <v>449</v>
      </c>
      <c r="D54" s="378"/>
      <c r="E54" s="378"/>
      <c r="F54" s="378"/>
      <c r="G54" s="378"/>
      <c r="H54" s="378"/>
      <c r="I54" s="378"/>
      <c r="J54" s="378"/>
    </row>
    <row r="55" spans="2:10" ht="39.75" customHeight="1">
      <c r="B55" s="86"/>
      <c r="C55" s="368" t="s">
        <v>450</v>
      </c>
      <c r="D55" s="368"/>
      <c r="E55" s="368"/>
      <c r="F55" s="368"/>
      <c r="G55" s="368"/>
      <c r="H55" s="368"/>
      <c r="I55" s="368"/>
      <c r="J55" s="368"/>
    </row>
    <row r="56" spans="2:10" ht="89.25" customHeight="1">
      <c r="B56" s="86"/>
      <c r="C56" s="397" t="s">
        <v>92</v>
      </c>
      <c r="D56" s="398"/>
      <c r="E56" s="398"/>
      <c r="F56" s="402"/>
      <c r="G56" s="402"/>
      <c r="H56" s="402"/>
      <c r="I56" s="402"/>
      <c r="J56" s="403"/>
    </row>
    <row r="58" spans="3:10" ht="25.5" customHeight="1">
      <c r="C58" s="412" t="s">
        <v>384</v>
      </c>
      <c r="D58" s="413"/>
      <c r="E58" s="413"/>
      <c r="F58" s="413"/>
      <c r="G58" s="413"/>
      <c r="H58" s="413"/>
      <c r="I58" s="413"/>
      <c r="J58" s="413"/>
    </row>
    <row r="60" spans="2:10" ht="12.75">
      <c r="B60" s="13" t="s">
        <v>451</v>
      </c>
      <c r="C60" s="373" t="s">
        <v>448</v>
      </c>
      <c r="D60" s="373"/>
      <c r="E60" s="373"/>
      <c r="F60" s="373"/>
      <c r="G60" s="373"/>
      <c r="H60" s="373"/>
      <c r="I60" s="373"/>
      <c r="J60" s="373"/>
    </row>
    <row r="61" spans="1:10" ht="25.5">
      <c r="A61" s="77" t="s">
        <v>1032</v>
      </c>
      <c r="B61" s="13"/>
      <c r="C61" s="368" t="s">
        <v>530</v>
      </c>
      <c r="D61" s="368"/>
      <c r="E61" s="368"/>
      <c r="F61" s="368"/>
      <c r="G61" s="368"/>
      <c r="H61" s="368"/>
      <c r="I61" s="368"/>
      <c r="J61" s="368"/>
    </row>
    <row r="62" spans="2:12" ht="12.75" customHeight="1">
      <c r="B62" s="13"/>
      <c r="C62" s="93"/>
      <c r="D62" s="93"/>
      <c r="E62" s="93"/>
      <c r="F62" s="95" t="s">
        <v>613</v>
      </c>
      <c r="G62" s="93"/>
      <c r="H62" s="369" t="s">
        <v>622</v>
      </c>
      <c r="I62" s="370"/>
      <c r="J62" s="371"/>
      <c r="L62" s="79">
        <f>IF(ISBLANK(H62),"",MATCH(H62,opstatus,0))</f>
        <v>2</v>
      </c>
    </row>
    <row r="63" spans="3:10" ht="12.75" customHeight="1">
      <c r="C63" s="368" t="s">
        <v>531</v>
      </c>
      <c r="D63" s="368"/>
      <c r="E63" s="368"/>
      <c r="F63" s="368"/>
      <c r="G63" s="368"/>
      <c r="H63" s="368"/>
      <c r="I63" s="368"/>
      <c r="J63" s="368"/>
    </row>
    <row r="64" spans="2:10" ht="12.75" customHeight="1">
      <c r="B64" s="13"/>
      <c r="C64" s="93"/>
      <c r="D64" s="93"/>
      <c r="E64" s="93"/>
      <c r="F64" s="95" t="s">
        <v>614</v>
      </c>
      <c r="G64" s="93"/>
      <c r="H64" s="369" t="s">
        <v>644</v>
      </c>
      <c r="I64" s="370"/>
      <c r="J64" s="371"/>
    </row>
    <row r="65" spans="2:10" ht="12.75" customHeight="1">
      <c r="B65" s="13"/>
      <c r="C65" s="93"/>
      <c r="D65" s="93"/>
      <c r="E65" s="93"/>
      <c r="F65" s="95" t="s">
        <v>615</v>
      </c>
      <c r="G65" s="93"/>
      <c r="H65" s="369" t="s">
        <v>659</v>
      </c>
      <c r="I65" s="370"/>
      <c r="J65" s="371"/>
    </row>
    <row r="66" spans="2:10" ht="18.75" customHeight="1">
      <c r="B66" s="13" t="s">
        <v>377</v>
      </c>
      <c r="C66" s="401" t="s">
        <v>1033</v>
      </c>
      <c r="D66" s="401"/>
      <c r="E66" s="401"/>
      <c r="F66" s="401"/>
      <c r="G66" s="401"/>
      <c r="H66" s="401"/>
      <c r="I66" s="401"/>
      <c r="J66" s="401"/>
    </row>
    <row r="67" spans="2:10" ht="116.25" customHeight="1">
      <c r="B67" s="97"/>
      <c r="C67" s="397" t="s">
        <v>100</v>
      </c>
      <c r="D67" s="398"/>
      <c r="E67" s="398"/>
      <c r="F67" s="402"/>
      <c r="G67" s="402"/>
      <c r="H67" s="402"/>
      <c r="I67" s="402"/>
      <c r="J67" s="403"/>
    </row>
    <row r="68" spans="2:9" ht="12.75">
      <c r="B68" s="97"/>
      <c r="F68" s="96"/>
      <c r="G68" s="96"/>
      <c r="I68" s="98"/>
    </row>
    <row r="69" spans="2:10" ht="15.75">
      <c r="B69" s="99">
        <v>3</v>
      </c>
      <c r="C69" s="400" t="s">
        <v>72</v>
      </c>
      <c r="D69" s="400"/>
      <c r="E69" s="400"/>
      <c r="F69" s="400"/>
      <c r="G69" s="400"/>
      <c r="H69" s="400"/>
      <c r="I69" s="400"/>
      <c r="J69" s="400"/>
    </row>
    <row r="70" spans="2:10" ht="12.75">
      <c r="B70" s="1"/>
      <c r="C70" s="1"/>
      <c r="D70" s="1"/>
      <c r="E70" s="1"/>
      <c r="F70" s="1"/>
      <c r="G70" s="1"/>
      <c r="H70" s="1"/>
      <c r="I70" s="1"/>
      <c r="J70" s="1"/>
    </row>
    <row r="71" spans="2:10" ht="12.75">
      <c r="B71" s="13" t="s">
        <v>580</v>
      </c>
      <c r="C71" s="404" t="s">
        <v>568</v>
      </c>
      <c r="D71" s="404"/>
      <c r="E71" s="404"/>
      <c r="F71" s="404"/>
      <c r="G71" s="404"/>
      <c r="H71" s="404"/>
      <c r="I71" s="404"/>
      <c r="J71" s="404"/>
    </row>
    <row r="72" spans="2:10" ht="26.25" customHeight="1">
      <c r="B72" s="86"/>
      <c r="C72" s="368" t="s">
        <v>73</v>
      </c>
      <c r="D72" s="368"/>
      <c r="E72" s="368"/>
      <c r="F72" s="368"/>
      <c r="G72" s="368"/>
      <c r="H72" s="368"/>
      <c r="I72" s="368"/>
      <c r="J72" s="368"/>
    </row>
    <row r="73" spans="2:10" ht="12.75">
      <c r="B73" s="21"/>
      <c r="C73" s="100"/>
      <c r="D73" s="100"/>
      <c r="E73" s="100"/>
      <c r="F73" s="100"/>
      <c r="G73" s="100"/>
      <c r="H73" s="100"/>
      <c r="I73" s="100"/>
      <c r="J73" s="100"/>
    </row>
    <row r="74" spans="2:10" ht="12.75">
      <c r="B74" s="86"/>
      <c r="D74" s="86"/>
      <c r="F74" s="13" t="s">
        <v>50</v>
      </c>
      <c r="H74" s="369" t="s">
        <v>94</v>
      </c>
      <c r="I74" s="370"/>
      <c r="J74" s="371"/>
    </row>
    <row r="75" spans="2:10" ht="12.75">
      <c r="B75" s="86"/>
      <c r="D75" s="86"/>
      <c r="F75" s="13" t="s">
        <v>51</v>
      </c>
      <c r="H75" s="369" t="s">
        <v>95</v>
      </c>
      <c r="I75" s="370"/>
      <c r="J75" s="371"/>
    </row>
    <row r="76" spans="2:10" ht="12.75">
      <c r="B76" s="86"/>
      <c r="D76" s="86"/>
      <c r="F76" s="13" t="s">
        <v>52</v>
      </c>
      <c r="H76" s="369" t="s">
        <v>96</v>
      </c>
      <c r="I76" s="370"/>
      <c r="J76" s="371"/>
    </row>
    <row r="77" spans="2:10" ht="12.75">
      <c r="B77" s="86"/>
      <c r="D77" s="86"/>
      <c r="E77" s="86"/>
      <c r="F77" s="84" t="s">
        <v>533</v>
      </c>
      <c r="H77" s="369" t="s">
        <v>458</v>
      </c>
      <c r="I77" s="370"/>
      <c r="J77" s="371"/>
    </row>
    <row r="78" spans="2:7" ht="12.75">
      <c r="B78" s="86"/>
      <c r="D78" s="86"/>
      <c r="E78" s="86"/>
      <c r="F78" s="84" t="s">
        <v>534</v>
      </c>
      <c r="G78" s="86"/>
    </row>
    <row r="79" spans="1:10" ht="12.75">
      <c r="A79" s="91"/>
      <c r="B79" s="2"/>
      <c r="D79" s="101"/>
      <c r="E79" s="101"/>
      <c r="F79" s="87"/>
      <c r="G79" s="91"/>
      <c r="H79" s="381"/>
      <c r="I79" s="382"/>
      <c r="J79" s="383"/>
    </row>
    <row r="80" spans="2:10" ht="12.75">
      <c r="B80" s="86"/>
      <c r="D80" s="86"/>
      <c r="E80" s="86"/>
      <c r="F80" s="84" t="s">
        <v>535</v>
      </c>
      <c r="H80" s="380" t="s">
        <v>459</v>
      </c>
      <c r="I80" s="370"/>
      <c r="J80" s="371"/>
    </row>
    <row r="81" spans="2:10" ht="12.75">
      <c r="B81" s="1"/>
      <c r="D81" s="86"/>
      <c r="E81" s="86"/>
      <c r="F81" s="84" t="s">
        <v>536</v>
      </c>
      <c r="H81" s="386" t="s">
        <v>101</v>
      </c>
      <c r="I81" s="387"/>
      <c r="J81" s="388"/>
    </row>
    <row r="82" spans="1:10" ht="3.75" customHeight="1">
      <c r="A82" s="91"/>
      <c r="B82" s="2"/>
      <c r="C82" s="87"/>
      <c r="D82" s="101"/>
      <c r="E82" s="101"/>
      <c r="F82" s="91"/>
      <c r="G82" s="91"/>
      <c r="H82" s="102"/>
      <c r="I82" s="102"/>
      <c r="J82" s="102"/>
    </row>
    <row r="83" spans="3:10" ht="18.75" customHeight="1">
      <c r="C83" s="384" t="s">
        <v>200</v>
      </c>
      <c r="D83" s="384"/>
      <c r="E83" s="384"/>
      <c r="F83" s="384"/>
      <c r="G83" s="385"/>
      <c r="H83" s="385"/>
      <c r="I83" s="385"/>
      <c r="J83" s="385"/>
    </row>
    <row r="84" spans="1:10" ht="3.75" customHeight="1">
      <c r="A84" s="91"/>
      <c r="B84" s="2"/>
      <c r="C84" s="87"/>
      <c r="D84" s="101"/>
      <c r="E84" s="101"/>
      <c r="F84" s="91"/>
      <c r="G84" s="91"/>
      <c r="H84" s="102"/>
      <c r="I84" s="102"/>
      <c r="J84" s="102"/>
    </row>
    <row r="85" spans="1:3" ht="12.75">
      <c r="A85" s="91"/>
      <c r="B85" s="84" t="s">
        <v>584</v>
      </c>
      <c r="C85" s="84" t="s">
        <v>255</v>
      </c>
    </row>
    <row r="86" spans="1:10" ht="27" customHeight="1">
      <c r="A86" s="103" t="s">
        <v>74</v>
      </c>
      <c r="B86" s="104"/>
      <c r="C86" s="379" t="s">
        <v>256</v>
      </c>
      <c r="D86" s="379"/>
      <c r="E86" s="379"/>
      <c r="F86" s="379"/>
      <c r="G86" s="379"/>
      <c r="H86" s="379"/>
      <c r="I86" s="379"/>
      <c r="J86" s="379"/>
    </row>
    <row r="87" spans="1:10" ht="12.75">
      <c r="A87" s="91"/>
      <c r="B87" s="105"/>
      <c r="F87" s="84" t="s">
        <v>50</v>
      </c>
      <c r="G87" s="18"/>
      <c r="H87" s="369" t="s">
        <v>94</v>
      </c>
      <c r="I87" s="370"/>
      <c r="J87" s="371"/>
    </row>
    <row r="88" spans="1:10" ht="12.75">
      <c r="A88" s="91"/>
      <c r="B88" s="105"/>
      <c r="C88" s="84"/>
      <c r="D88" s="86"/>
      <c r="F88" s="84" t="s">
        <v>51</v>
      </c>
      <c r="G88" s="18"/>
      <c r="H88" s="369" t="s">
        <v>97</v>
      </c>
      <c r="I88" s="370"/>
      <c r="J88" s="371"/>
    </row>
    <row r="89" spans="1:10" ht="12.75">
      <c r="A89" s="91"/>
      <c r="B89" s="105"/>
      <c r="C89" s="84"/>
      <c r="D89" s="86"/>
      <c r="F89" s="84" t="s">
        <v>52</v>
      </c>
      <c r="G89" s="18"/>
      <c r="H89" s="369" t="s">
        <v>96</v>
      </c>
      <c r="I89" s="370"/>
      <c r="J89" s="371"/>
    </row>
    <row r="90" spans="1:10" ht="12.75">
      <c r="A90" s="91"/>
      <c r="B90" s="106"/>
      <c r="D90" s="86"/>
      <c r="F90" s="84" t="s">
        <v>536</v>
      </c>
      <c r="G90" s="18"/>
      <c r="H90" s="386" t="s">
        <v>101</v>
      </c>
      <c r="I90" s="387"/>
      <c r="J90" s="388"/>
    </row>
    <row r="91" spans="2:10" ht="12.75">
      <c r="B91" s="86"/>
      <c r="D91" s="86"/>
      <c r="E91" s="86"/>
      <c r="F91" s="84" t="s">
        <v>535</v>
      </c>
      <c r="H91" s="380" t="s">
        <v>459</v>
      </c>
      <c r="I91" s="370"/>
      <c r="J91" s="371"/>
    </row>
    <row r="92" spans="1:10" ht="12.75">
      <c r="A92" s="91"/>
      <c r="B92" s="105"/>
      <c r="F92" s="107" t="s">
        <v>53</v>
      </c>
      <c r="G92" s="107"/>
      <c r="H92" s="369" t="s">
        <v>508</v>
      </c>
      <c r="I92" s="370"/>
      <c r="J92" s="371"/>
    </row>
    <row r="93" spans="1:10" ht="12.75">
      <c r="A93" s="91"/>
      <c r="B93" s="3"/>
      <c r="F93" s="107" t="s">
        <v>54</v>
      </c>
      <c r="G93" s="107"/>
      <c r="H93" s="369"/>
      <c r="I93" s="370"/>
      <c r="J93" s="371"/>
    </row>
    <row r="94" spans="1:10" ht="12.75">
      <c r="A94" s="91"/>
      <c r="B94" s="3"/>
      <c r="F94" s="107" t="s">
        <v>55</v>
      </c>
      <c r="G94" s="107"/>
      <c r="H94" s="369" t="s">
        <v>456</v>
      </c>
      <c r="I94" s="370"/>
      <c r="J94" s="371"/>
    </row>
    <row r="95" spans="1:10" ht="12.75">
      <c r="A95" s="91"/>
      <c r="B95" s="3"/>
      <c r="F95" s="107" t="s">
        <v>56</v>
      </c>
      <c r="G95" s="107"/>
      <c r="H95" s="369" t="s">
        <v>457</v>
      </c>
      <c r="I95" s="370"/>
      <c r="J95" s="371"/>
    </row>
    <row r="96" spans="1:10" ht="12.75">
      <c r="A96" s="91"/>
      <c r="B96" s="3"/>
      <c r="F96" s="107" t="s">
        <v>57</v>
      </c>
      <c r="G96" s="107"/>
      <c r="H96" s="369">
        <v>60549</v>
      </c>
      <c r="I96" s="370"/>
      <c r="J96" s="371"/>
    </row>
    <row r="97" spans="1:10" ht="12.75">
      <c r="A97" s="91"/>
      <c r="B97" s="3"/>
      <c r="F97" s="107" t="s">
        <v>58</v>
      </c>
      <c r="G97" s="107"/>
      <c r="H97" s="369" t="s">
        <v>652</v>
      </c>
      <c r="I97" s="370"/>
      <c r="J97" s="371"/>
    </row>
    <row r="98" spans="1:10" ht="12.75">
      <c r="A98" s="91"/>
      <c r="B98" s="3"/>
      <c r="C98" s="84"/>
      <c r="D98" s="86"/>
      <c r="E98" s="86"/>
      <c r="F98" s="108"/>
      <c r="G98" s="108"/>
      <c r="H98" s="102"/>
      <c r="I98" s="102"/>
      <c r="J98" s="102"/>
    </row>
    <row r="99" spans="3:7" ht="12.75">
      <c r="C99" s="405" t="s">
        <v>59</v>
      </c>
      <c r="D99" s="405"/>
      <c r="E99" s="405"/>
      <c r="F99" s="405"/>
      <c r="G99" s="405"/>
    </row>
    <row r="107" ht="15.75">
      <c r="A107" s="109"/>
    </row>
  </sheetData>
  <sheetProtection formatRows="0" insertRows="0"/>
  <mergeCells count="86">
    <mergeCell ref="C55:J55"/>
    <mergeCell ref="C56:J56"/>
    <mergeCell ref="C58:J58"/>
    <mergeCell ref="H43:J43"/>
    <mergeCell ref="H52:J52"/>
    <mergeCell ref="H49:J49"/>
    <mergeCell ref="H50:J50"/>
    <mergeCell ref="H51:J51"/>
    <mergeCell ref="C54:J54"/>
    <mergeCell ref="C45:J45"/>
    <mergeCell ref="H48:J48"/>
    <mergeCell ref="H39:J39"/>
    <mergeCell ref="H40:J40"/>
    <mergeCell ref="H41:J41"/>
    <mergeCell ref="H42:J42"/>
    <mergeCell ref="H37:J37"/>
    <mergeCell ref="H46:J46"/>
    <mergeCell ref="H47:J47"/>
    <mergeCell ref="H9:J9"/>
    <mergeCell ref="H38:J38"/>
    <mergeCell ref="C25:J25"/>
    <mergeCell ref="H26:J26"/>
    <mergeCell ref="C30:J30"/>
    <mergeCell ref="H31:J31"/>
    <mergeCell ref="H34:J34"/>
    <mergeCell ref="C26:G26"/>
    <mergeCell ref="H33:J33"/>
    <mergeCell ref="C99:G99"/>
    <mergeCell ref="H87:J87"/>
    <mergeCell ref="H88:J88"/>
    <mergeCell ref="H75:J75"/>
    <mergeCell ref="H76:J76"/>
    <mergeCell ref="H97:J97"/>
    <mergeCell ref="H90:J90"/>
    <mergeCell ref="H77:J77"/>
    <mergeCell ref="H96:J96"/>
    <mergeCell ref="H89:J89"/>
    <mergeCell ref="H92:J92"/>
    <mergeCell ref="H93:J93"/>
    <mergeCell ref="H94:J94"/>
    <mergeCell ref="H95:J95"/>
    <mergeCell ref="C71:J71"/>
    <mergeCell ref="C63:J63"/>
    <mergeCell ref="C69:J69"/>
    <mergeCell ref="H62:J62"/>
    <mergeCell ref="H64:J64"/>
    <mergeCell ref="C66:J66"/>
    <mergeCell ref="C67:J67"/>
    <mergeCell ref="H65:J65"/>
    <mergeCell ref="H91:J91"/>
    <mergeCell ref="B2:J2"/>
    <mergeCell ref="H17:J17"/>
    <mergeCell ref="C20:G21"/>
    <mergeCell ref="H20:J20"/>
    <mergeCell ref="C19:J19"/>
    <mergeCell ref="C17:G17"/>
    <mergeCell ref="C16:J16"/>
    <mergeCell ref="C7:G7"/>
    <mergeCell ref="H6:J6"/>
    <mergeCell ref="C8:J8"/>
    <mergeCell ref="C6:F6"/>
    <mergeCell ref="C23:G23"/>
    <mergeCell ref="C22:J22"/>
    <mergeCell ref="H23:J23"/>
    <mergeCell ref="C12:J12"/>
    <mergeCell ref="C14:J14"/>
    <mergeCell ref="C13:G13"/>
    <mergeCell ref="H13:J13"/>
    <mergeCell ref="C15:J15"/>
    <mergeCell ref="C86:J86"/>
    <mergeCell ref="C72:J72"/>
    <mergeCell ref="H80:J80"/>
    <mergeCell ref="H79:J79"/>
    <mergeCell ref="C83:J83"/>
    <mergeCell ref="H81:J81"/>
    <mergeCell ref="H74:J74"/>
    <mergeCell ref="C61:J61"/>
    <mergeCell ref="C9:G9"/>
    <mergeCell ref="H28:J28"/>
    <mergeCell ref="C28:G28"/>
    <mergeCell ref="C60:J60"/>
    <mergeCell ref="H11:J11"/>
    <mergeCell ref="C11:G11"/>
    <mergeCell ref="C29:J29"/>
    <mergeCell ref="H32:J32"/>
    <mergeCell ref="C36:J36"/>
  </mergeCells>
  <conditionalFormatting sqref="C22:J22">
    <cfRule type="expression" priority="10" dxfId="21" stopIfTrue="1">
      <formula>IF(H20="",0,IF(H20="n/a",0,1))</formula>
    </cfRule>
  </conditionalFormatting>
  <conditionalFormatting sqref="C23:G23">
    <cfRule type="expression" priority="11" dxfId="21" stopIfTrue="1">
      <formula>IF(H20="",0,IF(H20="n/a",0,1))</formula>
    </cfRule>
  </conditionalFormatting>
  <conditionalFormatting sqref="C56:E56 H37:J43 H31:J34 H20:J20 H28:J28 H26:J26 H17:J17 H46:J52 H62:J62 H64:J65 C67:E67 H87 H92:J97">
    <cfRule type="expression" priority="12" dxfId="2" stopIfTrue="1">
      <formula>($L$11=2)</formula>
    </cfRule>
  </conditionalFormatting>
  <conditionalFormatting sqref="H23">
    <cfRule type="expression" priority="13" dxfId="2" stopIfTrue="1">
      <formula>($L$11=2)</formula>
    </cfRule>
    <cfRule type="expression" priority="14" dxfId="39" stopIfTrue="1">
      <formula>IF($H$20="",0,IF($H$20="n/a",0,1))</formula>
    </cfRule>
  </conditionalFormatting>
  <conditionalFormatting sqref="C63:J63">
    <cfRule type="expression" priority="15" dxfId="21" stopIfTrue="1">
      <formula>($L$62=3)</formula>
    </cfRule>
    <cfRule type="expression" priority="16" dxfId="37" stopIfTrue="1">
      <formula>($L$62=2)</formula>
    </cfRule>
  </conditionalFormatting>
  <conditionalFormatting sqref="C15:J15 C83:J83">
    <cfRule type="expression" priority="17" dxfId="21" stopIfTrue="1">
      <formula>($L$11=1)</formula>
    </cfRule>
  </conditionalFormatting>
  <conditionalFormatting sqref="H17:J17">
    <cfRule type="expression" priority="9" dxfId="2" stopIfTrue="1">
      <formula>($L$11=2)</formula>
    </cfRule>
  </conditionalFormatting>
  <conditionalFormatting sqref="H20:J20">
    <cfRule type="expression" priority="8" dxfId="2" stopIfTrue="1">
      <formula>($L$11=2)</formula>
    </cfRule>
  </conditionalFormatting>
  <conditionalFormatting sqref="H31:J34">
    <cfRule type="expression" priority="7" dxfId="2" stopIfTrue="1">
      <formula>($L$11=2)</formula>
    </cfRule>
  </conditionalFormatting>
  <conditionalFormatting sqref="H37:J42">
    <cfRule type="expression" priority="6" dxfId="2" stopIfTrue="1">
      <formula>($L$11=2)</formula>
    </cfRule>
  </conditionalFormatting>
  <conditionalFormatting sqref="C56:E56">
    <cfRule type="expression" priority="5" dxfId="2" stopIfTrue="1">
      <formula>($L$11=2)</formula>
    </cfRule>
  </conditionalFormatting>
  <conditionalFormatting sqref="H64:J65">
    <cfRule type="expression" priority="4" dxfId="2" stopIfTrue="1">
      <formula>($L$11=2)</formula>
    </cfRule>
  </conditionalFormatting>
  <conditionalFormatting sqref="H62:J62">
    <cfRule type="expression" priority="3" dxfId="2" stopIfTrue="1">
      <formula>($L$11=2)</formula>
    </cfRule>
  </conditionalFormatting>
  <conditionalFormatting sqref="C67:E67">
    <cfRule type="expression" priority="2" dxfId="2" stopIfTrue="1">
      <formula>($L$11=2)</formula>
    </cfRule>
  </conditionalFormatting>
  <conditionalFormatting sqref="H92:J97">
    <cfRule type="expression" priority="1" dxfId="2" stopIfTrue="1">
      <formula>($L$11=2)</formula>
    </cfRule>
  </conditionalFormatting>
  <dataValidations count="11">
    <dataValidation type="list" allowBlank="1" showInputMessage="1" showErrorMessage="1" sqref="H42:J42 H51:J51 H97:J97">
      <formula1>worldcountries</formula1>
    </dataValidation>
    <dataValidation type="list" allowBlank="1" showInputMessage="1" showErrorMessage="1" sqref="H87:J87 H74">
      <formula1>Title</formula1>
    </dataValidation>
    <dataValidation type="list" allowBlank="1" showInputMessage="1" showErrorMessage="1" sqref="H62:J62">
      <formula1>opstatus</formula1>
    </dataValidation>
    <dataValidation type="list" allowBlank="1" showInputMessage="1" showErrorMessage="1" sqref="H64:J64">
      <formula1>flighttypes</formula1>
    </dataValidation>
    <dataValidation type="list" allowBlank="1" showInputMessage="1" showErrorMessage="1" sqref="H65:J65">
      <formula1>operationsscope</formula1>
    </dataValidation>
    <dataValidation type="list" allowBlank="1" showInputMessage="1" showErrorMessage="1" sqref="H26:J26">
      <formula1>memberstates</formula1>
    </dataValidation>
    <dataValidation type="list" allowBlank="1" showInputMessage="1" showErrorMessage="1" sqref="H34:J34 H32:J32">
      <formula1>aviationauthorities</formula1>
    </dataValidation>
    <dataValidation type="list" allowBlank="1" showInputMessage="1" showErrorMessage="1" sqref="H23 H20:J20">
      <formula1>notapplicable</formula1>
    </dataValidation>
    <dataValidation type="list" allowBlank="1" showInputMessage="1" showErrorMessage="1" sqref="H28:J28">
      <formula1>CompetentAuthorities</formula1>
    </dataValidation>
    <dataValidation type="list" allowBlank="1" showInputMessage="1" showErrorMessage="1" sqref="H11:J11">
      <formula1>SelectPrimaryInfoSource</formula1>
    </dataValidation>
    <dataValidation type="list" allowBlank="1" showInputMessage="1" showErrorMessage="1" sqref="H13:J13">
      <formula1>NewUpdate</formula1>
    </dataValidation>
  </dataValidations>
  <hyperlinks>
    <hyperlink ref="C99:G99" location="'Emission sources'!A1" display="&lt;&lt;&lt; Click here to proceed to section 4 &quot;Emission sources&quot; &gt;&gt;&gt;"/>
    <hyperlink ref="C15:F15" location="'Identification and description'!H74" display="'Identification and description'!H74"/>
    <hyperlink ref="C83:F83" location="'Tonne-kilometres'!A1" display="'Tonne-kilometres'!A1"/>
    <hyperlink ref="C83:J83" location="'Emission sources'!A1" display="&lt;&lt;&lt; If you have selected the t-km monitoring plan under 2(c), click here to proceed to section 5 &gt;&gt;&gt;"/>
    <hyperlink ref="H81" r:id="rId1" display="juergent.kork@flyingcircus-air.de"/>
    <hyperlink ref="H90" r:id="rId2" display="juergent.kork@flyingcircus-air.de"/>
  </hyperlinks>
  <printOptions/>
  <pageMargins left="0.7874015748031497" right="0.7874015748031497" top="0.7874015748031497" bottom="0.7874015748031497" header="0.3937007874015748" footer="0.3937007874015748"/>
  <pageSetup fitToHeight="3" horizontalDpi="600" verticalDpi="600" orientation="portrait" paperSize="9" scale="85" r:id="rId3"/>
  <headerFooter alignWithMargins="0">
    <oddFooter>&amp;L&amp;F&amp;C&amp;A&amp;R&amp;P / &amp;N</oddFooter>
  </headerFooter>
  <rowBreaks count="2" manualBreakCount="2">
    <brk id="44" max="255" man="1"/>
    <brk id="68" max="255" man="1"/>
  </rowBreaks>
</worksheet>
</file>

<file path=xl/worksheets/sheet5.xml><?xml version="1.0" encoding="utf-8"?>
<worksheet xmlns="http://schemas.openxmlformats.org/spreadsheetml/2006/main" xmlns:r="http://schemas.openxmlformats.org/officeDocument/2006/relationships">
  <dimension ref="A2:R104"/>
  <sheetViews>
    <sheetView showGridLines="0" view="pageBreakPreview" zoomScaleSheetLayoutView="100" zoomScalePageLayoutView="0" workbookViewId="0" topLeftCell="B1">
      <selection activeCell="N81" sqref="N81"/>
    </sheetView>
  </sheetViews>
  <sheetFormatPr defaultColWidth="10.7109375" defaultRowHeight="12.75"/>
  <cols>
    <col min="1" max="1" width="3.140625" style="7" hidden="1" customWidth="1"/>
    <col min="2" max="2" width="4.140625" style="7" customWidth="1"/>
    <col min="3" max="4" width="10.7109375" style="7" customWidth="1"/>
    <col min="5" max="12" width="18.8515625" style="7" customWidth="1"/>
    <col min="13" max="13" width="9.00390625" style="7" customWidth="1"/>
    <col min="14" max="14" width="32.28125" style="239" customWidth="1"/>
    <col min="15" max="15" width="10.7109375" style="7" hidden="1" customWidth="1"/>
    <col min="16" max="16384" width="10.7109375" style="7" customWidth="1"/>
  </cols>
  <sheetData>
    <row r="2" spans="2:15" ht="18" customHeight="1">
      <c r="B2" s="418" t="s">
        <v>380</v>
      </c>
      <c r="C2" s="418"/>
      <c r="D2" s="418"/>
      <c r="E2" s="418"/>
      <c r="F2" s="419"/>
      <c r="G2" s="419"/>
      <c r="H2" s="419"/>
      <c r="I2" s="12"/>
      <c r="J2" s="12"/>
      <c r="K2" s="12"/>
      <c r="L2" s="12"/>
      <c r="M2" s="12"/>
      <c r="O2" s="162" t="s">
        <v>532</v>
      </c>
    </row>
    <row r="3" spans="2:13" ht="18" customHeight="1">
      <c r="B3" s="4"/>
      <c r="C3" s="4"/>
      <c r="D3" s="4"/>
      <c r="E3" s="4"/>
      <c r="F3" s="4"/>
      <c r="G3" s="4"/>
      <c r="H3" s="4"/>
      <c r="I3" s="4"/>
      <c r="J3" s="4"/>
      <c r="K3" s="4"/>
      <c r="L3" s="4"/>
      <c r="M3" s="4"/>
    </row>
    <row r="4" spans="2:16" ht="15.75">
      <c r="B4" s="8">
        <v>4</v>
      </c>
      <c r="C4" s="8" t="s">
        <v>600</v>
      </c>
      <c r="D4" s="8"/>
      <c r="E4" s="8"/>
      <c r="F4" s="8"/>
      <c r="G4" s="8"/>
      <c r="H4" s="8"/>
      <c r="I4" s="8"/>
      <c r="J4" s="8"/>
      <c r="K4" s="8"/>
      <c r="L4" s="8"/>
      <c r="M4" s="8"/>
      <c r="N4" s="240"/>
      <c r="O4" s="9"/>
      <c r="P4" s="9"/>
    </row>
    <row r="5" spans="1:16" s="160" customFormat="1" ht="15.75">
      <c r="A5" s="101"/>
      <c r="B5" s="161"/>
      <c r="C5" s="161"/>
      <c r="D5" s="161"/>
      <c r="E5" s="161"/>
      <c r="F5" s="161"/>
      <c r="G5" s="161"/>
      <c r="M5" s="161"/>
      <c r="N5" s="241"/>
      <c r="O5" s="161"/>
      <c r="P5" s="161"/>
    </row>
    <row r="6" spans="2:16" s="160" customFormat="1" ht="15.75">
      <c r="B6" s="161"/>
      <c r="C6" s="161" t="s">
        <v>537</v>
      </c>
      <c r="D6" s="161"/>
      <c r="G6" s="441" t="str">
        <f>IF(ISBLANK('Identification and description'!$L$11),"---",'Identification and description'!$H$11)</f>
        <v>Monitoring Plan for Annual Emissions</v>
      </c>
      <c r="H6" s="442"/>
      <c r="I6" s="443"/>
      <c r="J6" s="444"/>
      <c r="K6" s="444"/>
      <c r="L6" s="445"/>
      <c r="M6" s="446"/>
      <c r="N6" s="241"/>
      <c r="O6" s="79">
        <f>'Identification and description'!$L$11</f>
        <v>1</v>
      </c>
      <c r="P6" s="161"/>
    </row>
    <row r="7" spans="2:16" s="160" customFormat="1" ht="15.75">
      <c r="B7" s="161"/>
      <c r="C7" s="158"/>
      <c r="D7" s="158"/>
      <c r="E7" s="158"/>
      <c r="F7" s="158"/>
      <c r="G7" s="158"/>
      <c r="H7" s="158"/>
      <c r="I7" s="158"/>
      <c r="J7" s="158"/>
      <c r="K7" s="158"/>
      <c r="L7" s="158"/>
      <c r="M7" s="158"/>
      <c r="N7" s="241"/>
      <c r="O7" s="161"/>
      <c r="P7" s="161"/>
    </row>
    <row r="8" spans="1:16" s="157" customFormat="1" ht="15.75" customHeight="1">
      <c r="A8" s="14"/>
      <c r="B8" s="13" t="s">
        <v>580</v>
      </c>
      <c r="C8" s="373" t="s">
        <v>76</v>
      </c>
      <c r="D8" s="373"/>
      <c r="E8" s="373"/>
      <c r="F8" s="373"/>
      <c r="G8" s="373"/>
      <c r="H8" s="373"/>
      <c r="I8" s="351"/>
      <c r="J8" s="351"/>
      <c r="K8" s="351"/>
      <c r="L8" s="351"/>
      <c r="M8" s="351"/>
      <c r="N8" s="240"/>
      <c r="O8" s="9"/>
      <c r="P8" s="9"/>
    </row>
    <row r="9" spans="1:16" s="157" customFormat="1" ht="37.5" customHeight="1">
      <c r="A9" s="77" t="s">
        <v>1032</v>
      </c>
      <c r="B9" s="13"/>
      <c r="C9" s="425" t="s">
        <v>538</v>
      </c>
      <c r="D9" s="425"/>
      <c r="E9" s="425"/>
      <c r="F9" s="425"/>
      <c r="G9" s="425"/>
      <c r="H9" s="425"/>
      <c r="I9" s="351"/>
      <c r="J9" s="351"/>
      <c r="K9" s="351"/>
      <c r="L9" s="351"/>
      <c r="M9" s="351"/>
      <c r="N9" s="240"/>
      <c r="O9" s="9"/>
      <c r="P9" s="9"/>
    </row>
    <row r="10" spans="1:16" s="157" customFormat="1" ht="25.5">
      <c r="A10" s="77" t="s">
        <v>1032</v>
      </c>
      <c r="B10" s="13"/>
      <c r="C10" s="425" t="s">
        <v>539</v>
      </c>
      <c r="D10" s="425"/>
      <c r="E10" s="425"/>
      <c r="F10" s="425"/>
      <c r="G10" s="425"/>
      <c r="H10" s="425"/>
      <c r="I10" s="351"/>
      <c r="J10" s="351"/>
      <c r="K10" s="351"/>
      <c r="L10" s="351"/>
      <c r="M10" s="351"/>
      <c r="N10" s="240"/>
      <c r="O10" s="9"/>
      <c r="P10" s="9"/>
    </row>
    <row r="11" spans="1:16" s="157" customFormat="1" ht="25.5">
      <c r="A11" s="77" t="s">
        <v>1032</v>
      </c>
      <c r="B11" s="13"/>
      <c r="C11" s="425" t="s">
        <v>209</v>
      </c>
      <c r="D11" s="425"/>
      <c r="E11" s="425"/>
      <c r="F11" s="425"/>
      <c r="G11" s="425"/>
      <c r="H11" s="425"/>
      <c r="I11" s="351"/>
      <c r="J11" s="351"/>
      <c r="K11" s="351"/>
      <c r="L11" s="351"/>
      <c r="M11" s="351"/>
      <c r="N11" s="240"/>
      <c r="O11" s="9"/>
      <c r="P11" s="9"/>
    </row>
    <row r="12" spans="1:16" s="157" customFormat="1" ht="42" customHeight="1">
      <c r="A12" s="77" t="s">
        <v>1032</v>
      </c>
      <c r="B12" s="13"/>
      <c r="C12" s="424" t="s">
        <v>214</v>
      </c>
      <c r="D12" s="425"/>
      <c r="E12" s="425"/>
      <c r="F12" s="425"/>
      <c r="G12" s="425"/>
      <c r="H12" s="425"/>
      <c r="I12" s="351"/>
      <c r="J12" s="351"/>
      <c r="K12" s="351"/>
      <c r="L12" s="351"/>
      <c r="M12" s="351"/>
      <c r="N12" s="240"/>
      <c r="O12" s="9"/>
      <c r="P12" s="9"/>
    </row>
    <row r="13" spans="2:14" s="14" customFormat="1" ht="3.75" customHeight="1">
      <c r="B13" s="13"/>
      <c r="C13" s="84"/>
      <c r="F13" s="96"/>
      <c r="G13" s="96"/>
      <c r="N13" s="242"/>
    </row>
    <row r="14" spans="2:14" s="14" customFormat="1" ht="12.75">
      <c r="B14" s="13"/>
      <c r="C14" s="84" t="s">
        <v>60</v>
      </c>
      <c r="G14" s="426">
        <v>39973</v>
      </c>
      <c r="H14" s="427"/>
      <c r="N14" s="242"/>
    </row>
    <row r="15" spans="2:14" s="14" customFormat="1" ht="3.75" customHeight="1">
      <c r="B15" s="13"/>
      <c r="C15" s="84"/>
      <c r="F15" s="96"/>
      <c r="G15" s="96"/>
      <c r="N15" s="242"/>
    </row>
    <row r="16" spans="1:14" s="157" customFormat="1" ht="70.5" customHeight="1">
      <c r="A16" s="77" t="s">
        <v>1032</v>
      </c>
      <c r="B16" s="13"/>
      <c r="C16" s="435" t="s">
        <v>127</v>
      </c>
      <c r="D16" s="436"/>
      <c r="E16" s="435" t="s">
        <v>128</v>
      </c>
      <c r="F16" s="436"/>
      <c r="G16" s="434" t="s">
        <v>130</v>
      </c>
      <c r="H16" s="434"/>
      <c r="I16" s="165" t="s">
        <v>125</v>
      </c>
      <c r="J16" s="165" t="s">
        <v>126</v>
      </c>
      <c r="K16" s="165" t="s">
        <v>122</v>
      </c>
      <c r="L16" s="165" t="s">
        <v>123</v>
      </c>
      <c r="M16" s="165" t="s">
        <v>124</v>
      </c>
      <c r="N16" s="240"/>
    </row>
    <row r="17" spans="1:14" s="157" customFormat="1" ht="28.5" customHeight="1">
      <c r="A17" s="14"/>
      <c r="B17" s="13"/>
      <c r="C17" s="430" t="s">
        <v>509</v>
      </c>
      <c r="D17" s="431"/>
      <c r="E17" s="429" t="s">
        <v>510</v>
      </c>
      <c r="F17" s="429"/>
      <c r="G17" s="432">
        <v>8</v>
      </c>
      <c r="H17" s="431"/>
      <c r="I17" s="164">
        <v>1</v>
      </c>
      <c r="J17" s="164"/>
      <c r="K17" s="164"/>
      <c r="L17" s="164"/>
      <c r="M17" s="164"/>
      <c r="N17" s="240"/>
    </row>
    <row r="18" spans="1:14" s="157" customFormat="1" ht="27" customHeight="1">
      <c r="A18" s="14"/>
      <c r="B18" s="13"/>
      <c r="C18" s="430" t="s">
        <v>520</v>
      </c>
      <c r="D18" s="431"/>
      <c r="E18" s="429" t="s">
        <v>511</v>
      </c>
      <c r="F18" s="429"/>
      <c r="G18" s="432">
        <v>12</v>
      </c>
      <c r="H18" s="431"/>
      <c r="I18" s="164">
        <v>1</v>
      </c>
      <c r="J18" s="164"/>
      <c r="K18" s="164"/>
      <c r="L18" s="164"/>
      <c r="M18" s="164"/>
      <c r="N18" s="240"/>
    </row>
    <row r="19" spans="1:14" s="157" customFormat="1" ht="26.25" customHeight="1">
      <c r="A19" s="14"/>
      <c r="B19" s="13"/>
      <c r="C19" s="430" t="s">
        <v>519</v>
      </c>
      <c r="D19" s="431"/>
      <c r="E19" s="429" t="s">
        <v>512</v>
      </c>
      <c r="F19" s="429"/>
      <c r="G19" s="432">
        <v>24</v>
      </c>
      <c r="H19" s="431"/>
      <c r="I19" s="164">
        <v>1</v>
      </c>
      <c r="J19" s="164"/>
      <c r="K19" s="164"/>
      <c r="L19" s="164"/>
      <c r="M19" s="164"/>
      <c r="N19" s="240"/>
    </row>
    <row r="20" spans="1:14" s="157" customFormat="1" ht="24.75" customHeight="1">
      <c r="A20" s="14"/>
      <c r="B20" s="13"/>
      <c r="C20" s="430" t="s">
        <v>518</v>
      </c>
      <c r="D20" s="431"/>
      <c r="E20" s="429" t="s">
        <v>513</v>
      </c>
      <c r="F20" s="429"/>
      <c r="G20" s="432">
        <v>5</v>
      </c>
      <c r="H20" s="431"/>
      <c r="I20" s="164">
        <v>1</v>
      </c>
      <c r="J20" s="164"/>
      <c r="K20" s="164"/>
      <c r="L20" s="164"/>
      <c r="M20" s="164"/>
      <c r="N20" s="240"/>
    </row>
    <row r="21" spans="1:14" s="157" customFormat="1" ht="25.5" customHeight="1">
      <c r="A21" s="14"/>
      <c r="B21" s="13"/>
      <c r="C21" s="430" t="s">
        <v>517</v>
      </c>
      <c r="D21" s="431"/>
      <c r="E21" s="429" t="s">
        <v>514</v>
      </c>
      <c r="F21" s="429"/>
      <c r="G21" s="432">
        <v>1</v>
      </c>
      <c r="H21" s="431"/>
      <c r="I21" s="164"/>
      <c r="J21" s="164"/>
      <c r="K21" s="164">
        <v>1</v>
      </c>
      <c r="L21" s="164"/>
      <c r="M21" s="164"/>
      <c r="N21" s="240"/>
    </row>
    <row r="22" spans="1:14" s="157" customFormat="1" ht="27" customHeight="1">
      <c r="A22" s="14"/>
      <c r="B22" s="13"/>
      <c r="C22" s="430" t="s">
        <v>516</v>
      </c>
      <c r="D22" s="431"/>
      <c r="E22" s="429" t="s">
        <v>515</v>
      </c>
      <c r="F22" s="429"/>
      <c r="G22" s="432">
        <v>15</v>
      </c>
      <c r="H22" s="431"/>
      <c r="I22" s="164">
        <v>1</v>
      </c>
      <c r="J22" s="164"/>
      <c r="K22" s="164"/>
      <c r="L22" s="164"/>
      <c r="M22" s="164"/>
      <c r="N22" s="240"/>
    </row>
    <row r="23" spans="1:14" s="157" customFormat="1" ht="15.75">
      <c r="A23" s="14"/>
      <c r="B23" s="13"/>
      <c r="C23" s="429"/>
      <c r="D23" s="429"/>
      <c r="E23" s="429"/>
      <c r="F23" s="429"/>
      <c r="G23" s="428"/>
      <c r="H23" s="428"/>
      <c r="I23" s="164"/>
      <c r="J23" s="164"/>
      <c r="K23" s="164"/>
      <c r="L23" s="164"/>
      <c r="M23" s="164"/>
      <c r="N23" s="240"/>
    </row>
    <row r="24" spans="1:14" s="157" customFormat="1" ht="15.75">
      <c r="A24" s="14"/>
      <c r="B24" s="13"/>
      <c r="C24" s="429"/>
      <c r="D24" s="429"/>
      <c r="E24" s="429"/>
      <c r="F24" s="429"/>
      <c r="G24" s="428"/>
      <c r="H24" s="428"/>
      <c r="I24" s="164"/>
      <c r="J24" s="164"/>
      <c r="K24" s="164"/>
      <c r="L24" s="164"/>
      <c r="M24" s="164"/>
      <c r="N24" s="240"/>
    </row>
    <row r="25" spans="1:14" s="157" customFormat="1" ht="15.75">
      <c r="A25" s="14"/>
      <c r="B25" s="13"/>
      <c r="C25" s="429"/>
      <c r="D25" s="429"/>
      <c r="E25" s="429"/>
      <c r="F25" s="429"/>
      <c r="G25" s="428"/>
      <c r="H25" s="428"/>
      <c r="I25" s="164"/>
      <c r="J25" s="164"/>
      <c r="K25" s="164"/>
      <c r="L25" s="164"/>
      <c r="M25" s="164"/>
      <c r="N25" s="240"/>
    </row>
    <row r="26" spans="1:14" s="157" customFormat="1" ht="15.75">
      <c r="A26" s="14"/>
      <c r="B26" s="13"/>
      <c r="C26" s="429"/>
      <c r="D26" s="429"/>
      <c r="E26" s="429"/>
      <c r="F26" s="429"/>
      <c r="G26" s="428"/>
      <c r="H26" s="428"/>
      <c r="I26" s="164"/>
      <c r="J26" s="164"/>
      <c r="K26" s="164"/>
      <c r="L26" s="164"/>
      <c r="M26" s="164"/>
      <c r="N26" s="240"/>
    </row>
    <row r="27" spans="2:14" s="14" customFormat="1" ht="12.75">
      <c r="B27" s="13"/>
      <c r="C27" s="433" t="s">
        <v>1042</v>
      </c>
      <c r="D27" s="433"/>
      <c r="E27" s="433"/>
      <c r="F27" s="433"/>
      <c r="G27" s="433"/>
      <c r="H27" s="433"/>
      <c r="I27" s="156"/>
      <c r="J27" s="156"/>
      <c r="K27" s="156"/>
      <c r="L27" s="156"/>
      <c r="M27" s="156"/>
      <c r="N27" s="243"/>
    </row>
    <row r="28" spans="1:16" s="157" customFormat="1" ht="15.75">
      <c r="A28" s="14"/>
      <c r="B28" s="13"/>
      <c r="C28" s="155"/>
      <c r="D28" s="155"/>
      <c r="E28" s="155"/>
      <c r="F28" s="155"/>
      <c r="G28" s="155"/>
      <c r="H28" s="155"/>
      <c r="I28" s="155"/>
      <c r="J28" s="155"/>
      <c r="K28" s="155"/>
      <c r="L28" s="155"/>
      <c r="M28" s="155"/>
      <c r="N28" s="240"/>
      <c r="O28" s="9"/>
      <c r="P28" s="9"/>
    </row>
    <row r="29" spans="1:16" s="157" customFormat="1" ht="15.75" customHeight="1">
      <c r="A29" s="14"/>
      <c r="B29" s="13" t="s">
        <v>584</v>
      </c>
      <c r="C29" s="373" t="s">
        <v>546</v>
      </c>
      <c r="D29" s="373"/>
      <c r="E29" s="373"/>
      <c r="F29" s="373"/>
      <c r="G29" s="373"/>
      <c r="H29" s="373"/>
      <c r="I29" s="351"/>
      <c r="J29" s="351"/>
      <c r="K29" s="351"/>
      <c r="L29" s="351"/>
      <c r="M29" s="351"/>
      <c r="N29" s="240"/>
      <c r="O29" s="9"/>
      <c r="P29" s="9"/>
    </row>
    <row r="30" spans="1:16" s="157" customFormat="1" ht="26.25" customHeight="1">
      <c r="A30" s="77" t="s">
        <v>1032</v>
      </c>
      <c r="B30" s="13"/>
      <c r="C30" s="437" t="s">
        <v>369</v>
      </c>
      <c r="D30" s="437"/>
      <c r="E30" s="437"/>
      <c r="F30" s="437"/>
      <c r="G30" s="437"/>
      <c r="H30" s="437"/>
      <c r="I30" s="438"/>
      <c r="J30" s="438"/>
      <c r="K30" s="438"/>
      <c r="L30" s="438"/>
      <c r="M30" s="438"/>
      <c r="N30" s="240"/>
      <c r="O30" s="9"/>
      <c r="P30" s="9"/>
    </row>
    <row r="31" spans="1:16" s="157" customFormat="1" ht="75">
      <c r="A31" s="77" t="s">
        <v>1032</v>
      </c>
      <c r="B31" s="13"/>
      <c r="C31" s="435" t="s">
        <v>127</v>
      </c>
      <c r="D31" s="436"/>
      <c r="E31" s="435" t="s">
        <v>128</v>
      </c>
      <c r="F31" s="436"/>
      <c r="G31" s="434" t="s">
        <v>129</v>
      </c>
      <c r="H31" s="434"/>
      <c r="I31" s="165" t="s">
        <v>125</v>
      </c>
      <c r="J31" s="165" t="s">
        <v>126</v>
      </c>
      <c r="K31" s="165" t="s">
        <v>122</v>
      </c>
      <c r="L31" s="165" t="s">
        <v>123</v>
      </c>
      <c r="M31" s="165" t="s">
        <v>124</v>
      </c>
      <c r="N31" s="240"/>
      <c r="O31" s="14"/>
      <c r="P31" s="9"/>
    </row>
    <row r="32" spans="1:16" s="157" customFormat="1" ht="15.75">
      <c r="A32" s="14"/>
      <c r="B32" s="13"/>
      <c r="C32" s="432" t="s">
        <v>460</v>
      </c>
      <c r="D32" s="431"/>
      <c r="E32" s="428"/>
      <c r="F32" s="428"/>
      <c r="G32" s="429" t="s">
        <v>548</v>
      </c>
      <c r="H32" s="429"/>
      <c r="I32" s="164">
        <v>1</v>
      </c>
      <c r="J32" s="164"/>
      <c r="K32" s="164"/>
      <c r="L32" s="164"/>
      <c r="M32" s="164"/>
      <c r="N32" s="240"/>
      <c r="O32" s="14"/>
      <c r="P32" s="9"/>
    </row>
    <row r="33" spans="1:16" s="157" customFormat="1" ht="15.75">
      <c r="A33" s="14"/>
      <c r="B33" s="13"/>
      <c r="C33" s="429"/>
      <c r="D33" s="429"/>
      <c r="E33" s="429"/>
      <c r="F33" s="429"/>
      <c r="G33" s="429"/>
      <c r="H33" s="429"/>
      <c r="I33" s="164"/>
      <c r="J33" s="164"/>
      <c r="K33" s="164"/>
      <c r="L33" s="164"/>
      <c r="M33" s="164"/>
      <c r="N33" s="240"/>
      <c r="O33" s="14"/>
      <c r="P33" s="9"/>
    </row>
    <row r="34" spans="1:16" s="157" customFormat="1" ht="15.75">
      <c r="A34" s="14"/>
      <c r="B34" s="13"/>
      <c r="C34" s="429"/>
      <c r="D34" s="429"/>
      <c r="E34" s="429"/>
      <c r="F34" s="429"/>
      <c r="G34" s="429"/>
      <c r="H34" s="429"/>
      <c r="I34" s="164"/>
      <c r="J34" s="164"/>
      <c r="K34" s="164"/>
      <c r="L34" s="164"/>
      <c r="M34" s="164"/>
      <c r="N34" s="240"/>
      <c r="O34" s="14"/>
      <c r="P34" s="9"/>
    </row>
    <row r="35" spans="1:16" s="157" customFormat="1" ht="15.75">
      <c r="A35" s="14"/>
      <c r="B35" s="13"/>
      <c r="C35" s="429"/>
      <c r="D35" s="429"/>
      <c r="E35" s="429"/>
      <c r="F35" s="429"/>
      <c r="G35" s="429"/>
      <c r="H35" s="429"/>
      <c r="I35" s="164"/>
      <c r="J35" s="164"/>
      <c r="K35" s="164"/>
      <c r="L35" s="164"/>
      <c r="M35" s="164"/>
      <c r="N35" s="240"/>
      <c r="O35" s="14"/>
      <c r="P35" s="9"/>
    </row>
    <row r="36" spans="1:16" s="157" customFormat="1" ht="15.75">
      <c r="A36" s="14"/>
      <c r="B36" s="13"/>
      <c r="C36" s="429"/>
      <c r="D36" s="429"/>
      <c r="E36" s="429"/>
      <c r="F36" s="429"/>
      <c r="G36" s="429"/>
      <c r="H36" s="429"/>
      <c r="I36" s="164"/>
      <c r="J36" s="164"/>
      <c r="K36" s="164"/>
      <c r="L36" s="164"/>
      <c r="M36" s="164"/>
      <c r="N36" s="240"/>
      <c r="O36" s="14"/>
      <c r="P36" s="9"/>
    </row>
    <row r="37" spans="1:16" s="157" customFormat="1" ht="15.75">
      <c r="A37" s="14"/>
      <c r="B37" s="13"/>
      <c r="C37" s="429"/>
      <c r="D37" s="429"/>
      <c r="E37" s="429"/>
      <c r="F37" s="429"/>
      <c r="G37" s="429"/>
      <c r="H37" s="429"/>
      <c r="I37" s="164"/>
      <c r="J37" s="164"/>
      <c r="K37" s="164"/>
      <c r="L37" s="164"/>
      <c r="M37" s="164"/>
      <c r="N37" s="240"/>
      <c r="O37" s="14"/>
      <c r="P37" s="9"/>
    </row>
    <row r="38" spans="1:16" s="157" customFormat="1" ht="15.75">
      <c r="A38" s="14"/>
      <c r="B38" s="13"/>
      <c r="C38" s="429"/>
      <c r="D38" s="429"/>
      <c r="E38" s="429"/>
      <c r="F38" s="429"/>
      <c r="G38" s="429"/>
      <c r="H38" s="429"/>
      <c r="I38" s="164"/>
      <c r="J38" s="164"/>
      <c r="K38" s="164"/>
      <c r="L38" s="164"/>
      <c r="M38" s="164"/>
      <c r="N38" s="240"/>
      <c r="O38" s="14"/>
      <c r="P38" s="9"/>
    </row>
    <row r="39" spans="1:16" s="157" customFormat="1" ht="15.75">
      <c r="A39" s="14"/>
      <c r="B39" s="13"/>
      <c r="C39" s="429"/>
      <c r="D39" s="429"/>
      <c r="E39" s="429"/>
      <c r="F39" s="429"/>
      <c r="G39" s="429"/>
      <c r="H39" s="429"/>
      <c r="I39" s="164"/>
      <c r="J39" s="164"/>
      <c r="K39" s="164"/>
      <c r="L39" s="164"/>
      <c r="M39" s="164"/>
      <c r="N39" s="240"/>
      <c r="O39" s="14"/>
      <c r="P39" s="9"/>
    </row>
    <row r="40" spans="1:16" s="157" customFormat="1" ht="15.75">
      <c r="A40" s="14"/>
      <c r="B40" s="13"/>
      <c r="C40" s="429"/>
      <c r="D40" s="429"/>
      <c r="E40" s="429"/>
      <c r="F40" s="429"/>
      <c r="G40" s="429"/>
      <c r="H40" s="429"/>
      <c r="I40" s="164"/>
      <c r="J40" s="164"/>
      <c r="K40" s="164"/>
      <c r="L40" s="164"/>
      <c r="M40" s="164"/>
      <c r="N40" s="240"/>
      <c r="O40" s="14"/>
      <c r="P40" s="9"/>
    </row>
    <row r="41" spans="1:16" s="157" customFormat="1" ht="15.75">
      <c r="A41" s="14"/>
      <c r="B41" s="13"/>
      <c r="C41" s="429"/>
      <c r="D41" s="429"/>
      <c r="E41" s="429"/>
      <c r="F41" s="429"/>
      <c r="G41" s="429"/>
      <c r="H41" s="429"/>
      <c r="I41" s="164"/>
      <c r="J41" s="164"/>
      <c r="K41" s="164"/>
      <c r="L41" s="164"/>
      <c r="M41" s="164"/>
      <c r="N41" s="240"/>
      <c r="O41" s="14"/>
      <c r="P41" s="9"/>
    </row>
    <row r="42" spans="2:14" s="14" customFormat="1" ht="12.75">
      <c r="B42" s="13"/>
      <c r="C42" s="433" t="s">
        <v>1042</v>
      </c>
      <c r="D42" s="433"/>
      <c r="E42" s="433"/>
      <c r="F42" s="433"/>
      <c r="G42" s="433"/>
      <c r="H42" s="433"/>
      <c r="I42" s="156"/>
      <c r="J42" s="156"/>
      <c r="K42" s="156"/>
      <c r="L42" s="156"/>
      <c r="M42" s="156"/>
      <c r="N42" s="243"/>
    </row>
    <row r="43" spans="2:16" s="160" customFormat="1" ht="12.75">
      <c r="B43" s="159"/>
      <c r="C43" s="447" t="s">
        <v>218</v>
      </c>
      <c r="D43" s="384"/>
      <c r="E43" s="384"/>
      <c r="F43" s="384"/>
      <c r="G43" s="384"/>
      <c r="H43" s="384"/>
      <c r="I43" s="448"/>
      <c r="J43" s="448"/>
      <c r="K43" s="448"/>
      <c r="L43" s="448"/>
      <c r="M43" s="448"/>
      <c r="N43" s="244"/>
      <c r="O43" s="159"/>
      <c r="P43" s="159"/>
    </row>
    <row r="44" spans="2:16" s="157" customFormat="1" ht="15.75">
      <c r="B44" s="9"/>
      <c r="C44" s="9"/>
      <c r="D44" s="9"/>
      <c r="E44" s="9"/>
      <c r="F44" s="9"/>
      <c r="G44" s="9"/>
      <c r="H44" s="9"/>
      <c r="I44" s="9"/>
      <c r="J44" s="9"/>
      <c r="K44" s="9"/>
      <c r="L44" s="9"/>
      <c r="M44" s="9"/>
      <c r="N44" s="240"/>
      <c r="O44" s="9"/>
      <c r="P44" s="9"/>
    </row>
    <row r="45" spans="1:14" s="14" customFormat="1" ht="26.25" customHeight="1">
      <c r="A45" s="77" t="s">
        <v>1032</v>
      </c>
      <c r="B45" s="13" t="s">
        <v>617</v>
      </c>
      <c r="C45" s="373" t="s">
        <v>1048</v>
      </c>
      <c r="D45" s="373"/>
      <c r="E45" s="373"/>
      <c r="F45" s="373"/>
      <c r="G45" s="373"/>
      <c r="H45" s="373"/>
      <c r="I45" s="351"/>
      <c r="J45" s="351"/>
      <c r="K45" s="351"/>
      <c r="L45" s="351"/>
      <c r="M45" s="351"/>
      <c r="N45" s="103"/>
    </row>
    <row r="46" spans="1:15" s="14" customFormat="1" ht="49.5" customHeight="1">
      <c r="A46" s="77"/>
      <c r="B46" s="13"/>
      <c r="C46" s="368" t="s">
        <v>118</v>
      </c>
      <c r="D46" s="368"/>
      <c r="E46" s="368"/>
      <c r="F46" s="368"/>
      <c r="G46" s="368"/>
      <c r="H46" s="368"/>
      <c r="I46" s="419"/>
      <c r="J46" s="419"/>
      <c r="K46" s="419"/>
      <c r="L46" s="419"/>
      <c r="M46" s="419"/>
      <c r="N46" s="180"/>
      <c r="O46" s="21"/>
    </row>
    <row r="47" spans="2:15" s="14" customFormat="1" ht="4.5" customHeight="1">
      <c r="B47" s="13"/>
      <c r="C47" s="93"/>
      <c r="D47" s="93"/>
      <c r="E47" s="93"/>
      <c r="F47" s="93"/>
      <c r="G47" s="93"/>
      <c r="H47" s="93"/>
      <c r="I47" s="93"/>
      <c r="J47" s="93"/>
      <c r="K47" s="93"/>
      <c r="L47" s="93"/>
      <c r="M47" s="93"/>
      <c r="N47" s="146"/>
      <c r="O47" s="93"/>
    </row>
    <row r="48" spans="2:18" s="14" customFormat="1" ht="12.75" customHeight="1">
      <c r="B48" s="154"/>
      <c r="C48" s="420" t="s">
        <v>1036</v>
      </c>
      <c r="D48" s="421"/>
      <c r="E48" s="422" t="s">
        <v>461</v>
      </c>
      <c r="F48" s="422"/>
      <c r="G48" s="422"/>
      <c r="H48" s="422"/>
      <c r="I48" s="423"/>
      <c r="J48" s="423"/>
      <c r="K48" s="423"/>
      <c r="L48" s="423"/>
      <c r="M48" s="423"/>
      <c r="N48" s="103"/>
      <c r="P48" s="20"/>
      <c r="Q48" s="20"/>
      <c r="R48" s="20"/>
    </row>
    <row r="49" spans="2:18" s="14" customFormat="1" ht="12.75" customHeight="1">
      <c r="B49" s="154"/>
      <c r="C49" s="420" t="s">
        <v>1037</v>
      </c>
      <c r="D49" s="421"/>
      <c r="E49" s="422" t="s">
        <v>88</v>
      </c>
      <c r="F49" s="422"/>
      <c r="G49" s="422"/>
      <c r="H49" s="422"/>
      <c r="I49" s="423"/>
      <c r="J49" s="423"/>
      <c r="K49" s="423"/>
      <c r="L49" s="423"/>
      <c r="M49" s="423"/>
      <c r="N49" s="103"/>
      <c r="P49" s="20"/>
      <c r="Q49" s="20"/>
      <c r="R49" s="20"/>
    </row>
    <row r="50" spans="1:18" s="14" customFormat="1" ht="384" customHeight="1">
      <c r="A50" s="77" t="s">
        <v>1038</v>
      </c>
      <c r="B50" s="154"/>
      <c r="C50" s="420" t="s">
        <v>1039</v>
      </c>
      <c r="D50" s="421"/>
      <c r="E50" s="439" t="s">
        <v>10</v>
      </c>
      <c r="F50" s="440"/>
      <c r="G50" s="440"/>
      <c r="H50" s="440"/>
      <c r="I50" s="440"/>
      <c r="J50" s="440"/>
      <c r="K50" s="440"/>
      <c r="L50" s="440"/>
      <c r="M50" s="427"/>
      <c r="N50" s="103"/>
      <c r="P50" s="20"/>
      <c r="Q50" s="20"/>
      <c r="R50" s="20"/>
    </row>
    <row r="51" spans="1:18" s="14" customFormat="1" ht="33" customHeight="1">
      <c r="A51" s="77" t="s">
        <v>1032</v>
      </c>
      <c r="B51" s="154"/>
      <c r="C51" s="420" t="s">
        <v>61</v>
      </c>
      <c r="D51" s="421"/>
      <c r="E51" s="439" t="s">
        <v>462</v>
      </c>
      <c r="F51" s="440"/>
      <c r="G51" s="440"/>
      <c r="H51" s="440"/>
      <c r="I51" s="440"/>
      <c r="J51" s="440"/>
      <c r="K51" s="440"/>
      <c r="L51" s="440"/>
      <c r="M51" s="427"/>
      <c r="N51" s="103"/>
      <c r="P51" s="20"/>
      <c r="Q51" s="20"/>
      <c r="R51" s="20"/>
    </row>
    <row r="52" spans="1:18" s="14" customFormat="1" ht="25.5" customHeight="1">
      <c r="A52" s="77"/>
      <c r="B52" s="154"/>
      <c r="C52" s="420" t="s">
        <v>1035</v>
      </c>
      <c r="D52" s="421"/>
      <c r="E52" s="422" t="s">
        <v>89</v>
      </c>
      <c r="F52" s="422"/>
      <c r="G52" s="422"/>
      <c r="H52" s="422"/>
      <c r="I52" s="423"/>
      <c r="J52" s="423"/>
      <c r="K52" s="423"/>
      <c r="L52" s="423"/>
      <c r="M52" s="423"/>
      <c r="N52" s="103"/>
      <c r="P52" s="20"/>
      <c r="Q52" s="20"/>
      <c r="R52" s="20"/>
    </row>
    <row r="53" spans="1:18" s="14" customFormat="1" ht="25.5" customHeight="1">
      <c r="A53" s="77" t="s">
        <v>1032</v>
      </c>
      <c r="B53" s="154"/>
      <c r="C53" s="420" t="s">
        <v>62</v>
      </c>
      <c r="D53" s="421"/>
      <c r="E53" s="422" t="s">
        <v>87</v>
      </c>
      <c r="F53" s="422"/>
      <c r="G53" s="422"/>
      <c r="H53" s="422"/>
      <c r="I53" s="423"/>
      <c r="J53" s="423"/>
      <c r="K53" s="423"/>
      <c r="L53" s="423"/>
      <c r="M53" s="423"/>
      <c r="N53" s="103"/>
      <c r="P53" s="20"/>
      <c r="Q53" s="20"/>
      <c r="R53" s="20"/>
    </row>
    <row r="54" spans="1:14" s="14" customFormat="1" ht="12.75">
      <c r="A54" s="77"/>
      <c r="B54" s="13"/>
      <c r="C54" s="368"/>
      <c r="D54" s="368"/>
      <c r="E54" s="368"/>
      <c r="F54" s="368"/>
      <c r="G54" s="368"/>
      <c r="H54" s="368"/>
      <c r="I54" s="21"/>
      <c r="J54" s="21"/>
      <c r="K54" s="21"/>
      <c r="L54" s="21"/>
      <c r="M54" s="21"/>
      <c r="N54" s="103"/>
    </row>
    <row r="55" spans="1:14" s="14" customFormat="1" ht="25.5">
      <c r="A55" s="77" t="s">
        <v>1032</v>
      </c>
      <c r="B55" s="13" t="s">
        <v>586</v>
      </c>
      <c r="C55" s="373" t="s">
        <v>1044</v>
      </c>
      <c r="D55" s="373"/>
      <c r="E55" s="373"/>
      <c r="F55" s="373"/>
      <c r="G55" s="373"/>
      <c r="H55" s="373"/>
      <c r="I55" s="351"/>
      <c r="J55" s="351"/>
      <c r="K55" s="351"/>
      <c r="L55" s="351"/>
      <c r="M55" s="351"/>
      <c r="N55" s="103"/>
    </row>
    <row r="56" spans="1:14" s="14" customFormat="1" ht="25.5">
      <c r="A56" s="77" t="s">
        <v>1032</v>
      </c>
      <c r="B56" s="13"/>
      <c r="C56" s="379" t="s">
        <v>1043</v>
      </c>
      <c r="D56" s="379"/>
      <c r="E56" s="379"/>
      <c r="F56" s="379"/>
      <c r="G56" s="379"/>
      <c r="H56" s="379"/>
      <c r="I56" s="351"/>
      <c r="J56" s="351"/>
      <c r="K56" s="351"/>
      <c r="L56" s="351"/>
      <c r="M56" s="351"/>
      <c r="N56" s="103"/>
    </row>
    <row r="57" spans="2:14" s="14" customFormat="1" ht="4.5" customHeight="1">
      <c r="B57" s="13"/>
      <c r="C57" s="93"/>
      <c r="D57" s="93"/>
      <c r="E57" s="93"/>
      <c r="F57" s="93"/>
      <c r="G57" s="93"/>
      <c r="H57" s="93"/>
      <c r="I57" s="93"/>
      <c r="J57" s="93"/>
      <c r="K57" s="93"/>
      <c r="L57" s="93"/>
      <c r="M57" s="93"/>
      <c r="N57" s="103"/>
    </row>
    <row r="58" spans="2:18" s="14" customFormat="1" ht="12.75" customHeight="1">
      <c r="B58" s="154"/>
      <c r="C58" s="420" t="s">
        <v>1036</v>
      </c>
      <c r="D58" s="421"/>
      <c r="E58" s="422" t="s">
        <v>463</v>
      </c>
      <c r="F58" s="422"/>
      <c r="G58" s="422"/>
      <c r="H58" s="422"/>
      <c r="I58" s="423"/>
      <c r="J58" s="423"/>
      <c r="K58" s="423"/>
      <c r="L58" s="423"/>
      <c r="M58" s="423"/>
      <c r="N58" s="103"/>
      <c r="P58" s="20"/>
      <c r="Q58" s="20"/>
      <c r="R58" s="20"/>
    </row>
    <row r="59" spans="2:18" s="14" customFormat="1" ht="12.75" customHeight="1">
      <c r="B59" s="154"/>
      <c r="C59" s="420" t="s">
        <v>1037</v>
      </c>
      <c r="D59" s="421"/>
      <c r="E59" s="422" t="s">
        <v>90</v>
      </c>
      <c r="F59" s="422"/>
      <c r="G59" s="422"/>
      <c r="H59" s="422"/>
      <c r="I59" s="423"/>
      <c r="J59" s="423"/>
      <c r="K59" s="423"/>
      <c r="L59" s="423"/>
      <c r="M59" s="423"/>
      <c r="N59" s="103"/>
      <c r="P59" s="20"/>
      <c r="Q59" s="20"/>
      <c r="R59" s="20"/>
    </row>
    <row r="60" spans="1:18" s="14" customFormat="1" ht="228.75" customHeight="1">
      <c r="A60" s="77" t="s">
        <v>1038</v>
      </c>
      <c r="B60" s="154"/>
      <c r="C60" s="420" t="s">
        <v>1039</v>
      </c>
      <c r="D60" s="421"/>
      <c r="E60" s="422" t="s">
        <v>9</v>
      </c>
      <c r="F60" s="422"/>
      <c r="G60" s="422"/>
      <c r="H60" s="422"/>
      <c r="I60" s="423"/>
      <c r="J60" s="423"/>
      <c r="K60" s="423"/>
      <c r="L60" s="423"/>
      <c r="M60" s="423"/>
      <c r="N60" s="103"/>
      <c r="P60" s="20"/>
      <c r="Q60" s="20"/>
      <c r="R60" s="20"/>
    </row>
    <row r="61" spans="1:18" s="14" customFormat="1" ht="38.25" customHeight="1">
      <c r="A61" s="77" t="s">
        <v>1032</v>
      </c>
      <c r="B61" s="154"/>
      <c r="C61" s="420" t="s">
        <v>61</v>
      </c>
      <c r="D61" s="421"/>
      <c r="E61" s="422" t="s">
        <v>464</v>
      </c>
      <c r="F61" s="422"/>
      <c r="G61" s="422"/>
      <c r="H61" s="422"/>
      <c r="I61" s="423"/>
      <c r="J61" s="423"/>
      <c r="K61" s="423"/>
      <c r="L61" s="423"/>
      <c r="M61" s="423"/>
      <c r="N61" s="103"/>
      <c r="P61" s="20"/>
      <c r="Q61" s="20"/>
      <c r="R61" s="20"/>
    </row>
    <row r="62" spans="1:18" s="14" customFormat="1" ht="23.25" customHeight="1">
      <c r="A62" s="77"/>
      <c r="B62" s="154"/>
      <c r="C62" s="420" t="s">
        <v>1035</v>
      </c>
      <c r="D62" s="421"/>
      <c r="E62" s="422" t="s">
        <v>89</v>
      </c>
      <c r="F62" s="422"/>
      <c r="G62" s="422"/>
      <c r="H62" s="422"/>
      <c r="I62" s="423"/>
      <c r="J62" s="423"/>
      <c r="K62" s="423"/>
      <c r="L62" s="423"/>
      <c r="M62" s="423"/>
      <c r="N62" s="103"/>
      <c r="P62" s="20"/>
      <c r="Q62" s="20"/>
      <c r="R62" s="20"/>
    </row>
    <row r="63" spans="1:18" s="14" customFormat="1" ht="25.5" customHeight="1">
      <c r="A63" s="77" t="s">
        <v>1032</v>
      </c>
      <c r="B63" s="154"/>
      <c r="C63" s="420" t="s">
        <v>62</v>
      </c>
      <c r="D63" s="421"/>
      <c r="E63" s="422" t="s">
        <v>752</v>
      </c>
      <c r="F63" s="422"/>
      <c r="G63" s="422"/>
      <c r="H63" s="422"/>
      <c r="I63" s="423"/>
      <c r="J63" s="423"/>
      <c r="K63" s="423"/>
      <c r="L63" s="423"/>
      <c r="M63" s="423"/>
      <c r="N63" s="103"/>
      <c r="P63" s="20"/>
      <c r="Q63" s="20"/>
      <c r="R63" s="20"/>
    </row>
    <row r="64" spans="2:14" s="14" customFormat="1" ht="12.75">
      <c r="B64" s="88"/>
      <c r="C64" s="153"/>
      <c r="D64" s="153"/>
      <c r="E64" s="152"/>
      <c r="F64" s="152"/>
      <c r="G64" s="152"/>
      <c r="H64" s="152"/>
      <c r="I64" s="152"/>
      <c r="J64" s="152"/>
      <c r="K64" s="152"/>
      <c r="L64" s="152"/>
      <c r="M64" s="152"/>
      <c r="N64" s="103"/>
    </row>
    <row r="65" spans="1:16" s="14" customFormat="1" ht="25.5" customHeight="1">
      <c r="A65" s="77" t="s">
        <v>1032</v>
      </c>
      <c r="B65" s="151" t="s">
        <v>587</v>
      </c>
      <c r="C65" s="373" t="s">
        <v>1045</v>
      </c>
      <c r="D65" s="373"/>
      <c r="E65" s="373"/>
      <c r="F65" s="373"/>
      <c r="G65" s="373"/>
      <c r="H65" s="373"/>
      <c r="I65" s="351"/>
      <c r="J65" s="351"/>
      <c r="K65" s="351"/>
      <c r="L65" s="351"/>
      <c r="M65" s="351"/>
      <c r="N65" s="181"/>
      <c r="O65" s="131"/>
      <c r="P65" s="131"/>
    </row>
    <row r="66" spans="1:16" s="14" customFormat="1" ht="25.5" customHeight="1">
      <c r="A66" s="77" t="s">
        <v>1032</v>
      </c>
      <c r="B66" s="154"/>
      <c r="C66" s="449" t="s">
        <v>1040</v>
      </c>
      <c r="D66" s="449"/>
      <c r="E66" s="449"/>
      <c r="F66" s="449"/>
      <c r="G66" s="449"/>
      <c r="H66" s="449"/>
      <c r="I66" s="450"/>
      <c r="J66" s="450"/>
      <c r="K66" s="450"/>
      <c r="L66" s="450"/>
      <c r="M66" s="450"/>
      <c r="N66" s="147"/>
      <c r="O66" s="150"/>
      <c r="P66" s="150"/>
    </row>
    <row r="67" spans="2:18" s="14" customFormat="1" ht="12.75" customHeight="1">
      <c r="B67" s="154"/>
      <c r="C67" s="420" t="s">
        <v>1036</v>
      </c>
      <c r="D67" s="421"/>
      <c r="E67" s="422" t="s">
        <v>466</v>
      </c>
      <c r="F67" s="422"/>
      <c r="G67" s="422"/>
      <c r="H67" s="422"/>
      <c r="I67" s="423"/>
      <c r="J67" s="423"/>
      <c r="K67" s="423"/>
      <c r="L67" s="423"/>
      <c r="M67" s="423"/>
      <c r="N67" s="103"/>
      <c r="P67" s="20"/>
      <c r="Q67" s="20"/>
      <c r="R67" s="20"/>
    </row>
    <row r="68" spans="2:18" s="14" customFormat="1" ht="12.75" customHeight="1">
      <c r="B68" s="154"/>
      <c r="C68" s="420" t="s">
        <v>1037</v>
      </c>
      <c r="D68" s="421"/>
      <c r="E68" s="422" t="s">
        <v>91</v>
      </c>
      <c r="F68" s="422"/>
      <c r="G68" s="422"/>
      <c r="H68" s="422"/>
      <c r="I68" s="423"/>
      <c r="J68" s="423"/>
      <c r="K68" s="423"/>
      <c r="L68" s="423"/>
      <c r="M68" s="423"/>
      <c r="N68" s="103"/>
      <c r="P68" s="20"/>
      <c r="Q68" s="20"/>
      <c r="R68" s="20"/>
    </row>
    <row r="69" spans="1:18" s="14" customFormat="1" ht="406.5" customHeight="1">
      <c r="A69" s="77" t="s">
        <v>1038</v>
      </c>
      <c r="B69" s="154"/>
      <c r="C69" s="420" t="s">
        <v>1039</v>
      </c>
      <c r="D69" s="421"/>
      <c r="E69" s="422" t="s">
        <v>1057</v>
      </c>
      <c r="F69" s="422"/>
      <c r="G69" s="422"/>
      <c r="H69" s="422"/>
      <c r="I69" s="423"/>
      <c r="J69" s="423"/>
      <c r="K69" s="423"/>
      <c r="L69" s="423"/>
      <c r="M69" s="423"/>
      <c r="N69" s="103"/>
      <c r="P69" s="20"/>
      <c r="Q69" s="20"/>
      <c r="R69" s="20"/>
    </row>
    <row r="70" spans="1:18" s="14" customFormat="1" ht="38.25" customHeight="1">
      <c r="A70" s="77" t="s">
        <v>1032</v>
      </c>
      <c r="B70" s="154"/>
      <c r="C70" s="420" t="s">
        <v>61</v>
      </c>
      <c r="D70" s="421"/>
      <c r="E70" s="422" t="s">
        <v>467</v>
      </c>
      <c r="F70" s="422"/>
      <c r="G70" s="422"/>
      <c r="H70" s="422"/>
      <c r="I70" s="423"/>
      <c r="J70" s="423"/>
      <c r="K70" s="423"/>
      <c r="L70" s="423"/>
      <c r="M70" s="423"/>
      <c r="N70" s="103"/>
      <c r="P70" s="20"/>
      <c r="Q70" s="20"/>
      <c r="R70" s="20"/>
    </row>
    <row r="71" spans="1:18" s="14" customFormat="1" ht="12.75" customHeight="1">
      <c r="A71" s="77"/>
      <c r="B71" s="154"/>
      <c r="C71" s="420" t="s">
        <v>1035</v>
      </c>
      <c r="D71" s="421"/>
      <c r="E71" s="422" t="s">
        <v>468</v>
      </c>
      <c r="F71" s="422"/>
      <c r="G71" s="422"/>
      <c r="H71" s="422"/>
      <c r="I71" s="423"/>
      <c r="J71" s="423"/>
      <c r="K71" s="423"/>
      <c r="L71" s="423"/>
      <c r="M71" s="423"/>
      <c r="N71" s="103"/>
      <c r="P71" s="20"/>
      <c r="Q71" s="20"/>
      <c r="R71" s="20"/>
    </row>
    <row r="72" spans="1:18" s="14" customFormat="1" ht="25.5" customHeight="1">
      <c r="A72" s="77" t="s">
        <v>1032</v>
      </c>
      <c r="B72" s="154"/>
      <c r="C72" s="420" t="s">
        <v>62</v>
      </c>
      <c r="D72" s="421"/>
      <c r="E72" s="422" t="s">
        <v>465</v>
      </c>
      <c r="F72" s="422"/>
      <c r="G72" s="422"/>
      <c r="H72" s="422"/>
      <c r="I72" s="423"/>
      <c r="J72" s="423"/>
      <c r="K72" s="423"/>
      <c r="L72" s="423"/>
      <c r="M72" s="423"/>
      <c r="N72" s="103"/>
      <c r="P72" s="20"/>
      <c r="Q72" s="20"/>
      <c r="R72" s="20"/>
    </row>
    <row r="73" spans="2:16" s="14" customFormat="1" ht="12.75">
      <c r="B73" s="154"/>
      <c r="C73" s="20"/>
      <c r="D73" s="20"/>
      <c r="E73" s="20"/>
      <c r="F73" s="20"/>
      <c r="G73" s="20"/>
      <c r="H73" s="20"/>
      <c r="I73" s="20"/>
      <c r="J73" s="20"/>
      <c r="K73" s="20"/>
      <c r="L73" s="20"/>
      <c r="M73" s="20"/>
      <c r="N73" s="147"/>
      <c r="O73" s="20"/>
      <c r="P73" s="20"/>
    </row>
    <row r="74" spans="1:16" s="14" customFormat="1" ht="25.5" customHeight="1">
      <c r="A74" s="77" t="s">
        <v>1032</v>
      </c>
      <c r="B74" s="151" t="s">
        <v>582</v>
      </c>
      <c r="C74" s="373" t="s">
        <v>1047</v>
      </c>
      <c r="D74" s="373"/>
      <c r="E74" s="373"/>
      <c r="F74" s="373"/>
      <c r="G74" s="373"/>
      <c r="H74" s="373"/>
      <c r="I74" s="351"/>
      <c r="J74" s="351"/>
      <c r="K74" s="351"/>
      <c r="L74" s="351"/>
      <c r="M74" s="351"/>
      <c r="N74" s="181"/>
      <c r="O74" s="131"/>
      <c r="P74" s="131"/>
    </row>
    <row r="75" spans="1:16" s="14" customFormat="1" ht="25.5" customHeight="1">
      <c r="A75" s="77" t="s">
        <v>1032</v>
      </c>
      <c r="B75" s="154"/>
      <c r="C75" s="449" t="s">
        <v>45</v>
      </c>
      <c r="D75" s="449"/>
      <c r="E75" s="449"/>
      <c r="F75" s="449"/>
      <c r="G75" s="449"/>
      <c r="H75" s="449"/>
      <c r="I75" s="450"/>
      <c r="J75" s="450"/>
      <c r="K75" s="450"/>
      <c r="L75" s="450"/>
      <c r="M75" s="450"/>
      <c r="N75" s="182"/>
      <c r="O75" s="150"/>
      <c r="P75" s="150"/>
    </row>
    <row r="76" spans="2:18" s="14" customFormat="1" ht="12.75" customHeight="1">
      <c r="B76" s="154"/>
      <c r="C76" s="420" t="s">
        <v>1036</v>
      </c>
      <c r="D76" s="421"/>
      <c r="E76" s="422" t="s">
        <v>469</v>
      </c>
      <c r="F76" s="422"/>
      <c r="G76" s="422"/>
      <c r="H76" s="422"/>
      <c r="I76" s="423"/>
      <c r="J76" s="423"/>
      <c r="K76" s="423"/>
      <c r="L76" s="423"/>
      <c r="M76" s="423"/>
      <c r="N76" s="103"/>
      <c r="P76" s="20"/>
      <c r="Q76" s="20"/>
      <c r="R76" s="20"/>
    </row>
    <row r="77" spans="2:18" s="14" customFormat="1" ht="12.75" customHeight="1">
      <c r="B77" s="154"/>
      <c r="C77" s="420" t="s">
        <v>1037</v>
      </c>
      <c r="D77" s="421"/>
      <c r="E77" s="422" t="s">
        <v>91</v>
      </c>
      <c r="F77" s="422"/>
      <c r="G77" s="422"/>
      <c r="H77" s="422"/>
      <c r="I77" s="423"/>
      <c r="J77" s="423"/>
      <c r="K77" s="423"/>
      <c r="L77" s="423"/>
      <c r="M77" s="423"/>
      <c r="N77" s="103"/>
      <c r="P77" s="20"/>
      <c r="Q77" s="20"/>
      <c r="R77" s="20"/>
    </row>
    <row r="78" spans="1:18" s="14" customFormat="1" ht="206.25" customHeight="1">
      <c r="A78" s="77" t="s">
        <v>1038</v>
      </c>
      <c r="B78" s="154"/>
      <c r="C78" s="420" t="s">
        <v>1039</v>
      </c>
      <c r="D78" s="421"/>
      <c r="E78" s="422" t="s">
        <v>11</v>
      </c>
      <c r="F78" s="422"/>
      <c r="G78" s="422"/>
      <c r="H78" s="422"/>
      <c r="I78" s="423"/>
      <c r="J78" s="423"/>
      <c r="K78" s="423"/>
      <c r="L78" s="423"/>
      <c r="M78" s="423"/>
      <c r="N78" s="103"/>
      <c r="P78" s="20"/>
      <c r="Q78" s="20"/>
      <c r="R78" s="20"/>
    </row>
    <row r="79" spans="1:18" s="14" customFormat="1" ht="25.5">
      <c r="A79" s="77" t="s">
        <v>1032</v>
      </c>
      <c r="B79" s="154"/>
      <c r="C79" s="420" t="s">
        <v>61</v>
      </c>
      <c r="D79" s="421"/>
      <c r="E79" s="422" t="s">
        <v>462</v>
      </c>
      <c r="F79" s="422"/>
      <c r="G79" s="422"/>
      <c r="H79" s="422"/>
      <c r="I79" s="423"/>
      <c r="J79" s="423"/>
      <c r="K79" s="423"/>
      <c r="L79" s="423"/>
      <c r="M79" s="423"/>
      <c r="N79" s="103"/>
      <c r="P79" s="20"/>
      <c r="Q79" s="20"/>
      <c r="R79" s="20"/>
    </row>
    <row r="80" spans="1:18" s="14" customFormat="1" ht="25.5" customHeight="1">
      <c r="A80" s="77"/>
      <c r="B80" s="154"/>
      <c r="C80" s="420" t="s">
        <v>1035</v>
      </c>
      <c r="D80" s="421"/>
      <c r="E80" s="422" t="s">
        <v>470</v>
      </c>
      <c r="F80" s="422"/>
      <c r="G80" s="422"/>
      <c r="H80" s="422"/>
      <c r="I80" s="423"/>
      <c r="J80" s="423"/>
      <c r="K80" s="423"/>
      <c r="L80" s="423"/>
      <c r="M80" s="423"/>
      <c r="N80" s="103"/>
      <c r="P80" s="20"/>
      <c r="Q80" s="20"/>
      <c r="R80" s="20"/>
    </row>
    <row r="81" spans="1:18" s="14" customFormat="1" ht="25.5">
      <c r="A81" s="77" t="s">
        <v>1032</v>
      </c>
      <c r="B81" s="154"/>
      <c r="C81" s="420" t="s">
        <v>62</v>
      </c>
      <c r="D81" s="421"/>
      <c r="E81" s="422" t="s">
        <v>521</v>
      </c>
      <c r="F81" s="422"/>
      <c r="G81" s="422"/>
      <c r="H81" s="422"/>
      <c r="I81" s="423"/>
      <c r="J81" s="423"/>
      <c r="K81" s="423"/>
      <c r="L81" s="423"/>
      <c r="M81" s="423"/>
      <c r="N81" s="103"/>
      <c r="P81" s="20"/>
      <c r="Q81" s="20"/>
      <c r="R81" s="20"/>
    </row>
    <row r="82" spans="14:16" s="14" customFormat="1" ht="12.75">
      <c r="N82" s="103"/>
      <c r="O82" s="11"/>
      <c r="P82" s="11"/>
    </row>
    <row r="83" spans="2:14" s="171" customFormat="1" ht="12.75">
      <c r="B83" s="13" t="s">
        <v>138</v>
      </c>
      <c r="C83" s="377" t="s">
        <v>137</v>
      </c>
      <c r="D83" s="317"/>
      <c r="E83" s="317"/>
      <c r="F83" s="317"/>
      <c r="G83" s="317"/>
      <c r="H83" s="317"/>
      <c r="I83" s="317"/>
      <c r="J83" s="317"/>
      <c r="K83" s="317"/>
      <c r="L83" s="317"/>
      <c r="M83" s="317"/>
      <c r="N83" s="103"/>
    </row>
    <row r="84" spans="1:14" s="171" customFormat="1" ht="12.75">
      <c r="A84" s="103"/>
      <c r="B84" s="13"/>
      <c r="C84" s="463" t="s">
        <v>136</v>
      </c>
      <c r="D84" s="317"/>
      <c r="E84" s="317"/>
      <c r="F84" s="317"/>
      <c r="G84" s="317"/>
      <c r="H84" s="317"/>
      <c r="I84" s="317"/>
      <c r="J84" s="317"/>
      <c r="K84" s="317"/>
      <c r="L84" s="317"/>
      <c r="M84" s="317"/>
      <c r="N84" s="103"/>
    </row>
    <row r="85" spans="2:14" s="171" customFormat="1" ht="12.75">
      <c r="B85" s="13"/>
      <c r="C85" s="456">
        <v>1800000</v>
      </c>
      <c r="D85" s="456"/>
      <c r="E85" s="172" t="s">
        <v>135</v>
      </c>
      <c r="F85" s="154"/>
      <c r="G85" s="154"/>
      <c r="H85" s="154"/>
      <c r="I85" s="154"/>
      <c r="M85" s="173"/>
      <c r="N85" s="103"/>
    </row>
    <row r="86" spans="2:14" s="171" customFormat="1" ht="12.75">
      <c r="B86" s="154"/>
      <c r="C86" s="167"/>
      <c r="D86" s="167"/>
      <c r="E86" s="167"/>
      <c r="F86" s="167"/>
      <c r="G86" s="167"/>
      <c r="H86" s="167"/>
      <c r="I86" s="167"/>
      <c r="J86" s="167"/>
      <c r="M86" s="173"/>
      <c r="N86" s="103"/>
    </row>
    <row r="87" spans="2:14" s="110" customFormat="1" ht="15.75">
      <c r="B87" s="70">
        <v>5</v>
      </c>
      <c r="C87" s="8" t="s">
        <v>134</v>
      </c>
      <c r="D87" s="8"/>
      <c r="E87" s="8"/>
      <c r="F87" s="8"/>
      <c r="G87" s="8"/>
      <c r="H87" s="8"/>
      <c r="I87" s="8"/>
      <c r="J87" s="8"/>
      <c r="N87" s="103"/>
    </row>
    <row r="88" spans="2:14" s="110" customFormat="1" ht="12.75">
      <c r="B88" s="1"/>
      <c r="C88" s="1"/>
      <c r="D88" s="1"/>
      <c r="E88" s="1"/>
      <c r="F88" s="1"/>
      <c r="G88" s="1"/>
      <c r="H88" s="1"/>
      <c r="I88" s="1"/>
      <c r="J88" s="1"/>
      <c r="M88" s="18"/>
      <c r="N88" s="103"/>
    </row>
    <row r="89" spans="1:14" s="110" customFormat="1" ht="27.75" customHeight="1">
      <c r="A89" s="77" t="s">
        <v>1032</v>
      </c>
      <c r="B89" s="17" t="s">
        <v>580</v>
      </c>
      <c r="C89" s="459" t="s">
        <v>219</v>
      </c>
      <c r="D89" s="419"/>
      <c r="E89" s="419"/>
      <c r="F89" s="419"/>
      <c r="G89" s="419"/>
      <c r="H89" s="419"/>
      <c r="I89" s="419"/>
      <c r="J89" s="419"/>
      <c r="K89" s="419"/>
      <c r="L89" s="419"/>
      <c r="M89" s="419"/>
      <c r="N89" s="103"/>
    </row>
    <row r="90" spans="1:14" s="110" customFormat="1" ht="38.25" customHeight="1">
      <c r="A90" s="77" t="s">
        <v>1032</v>
      </c>
      <c r="B90" s="17"/>
      <c r="C90" s="463" t="s">
        <v>133</v>
      </c>
      <c r="D90" s="419"/>
      <c r="E90" s="419"/>
      <c r="F90" s="419"/>
      <c r="G90" s="419"/>
      <c r="H90" s="419"/>
      <c r="I90" s="419"/>
      <c r="J90" s="419"/>
      <c r="K90" s="419"/>
      <c r="L90" s="419"/>
      <c r="M90" s="419"/>
      <c r="N90" s="103"/>
    </row>
    <row r="91" spans="3:15" s="110" customFormat="1" ht="24" customHeight="1">
      <c r="C91" s="169"/>
      <c r="D91" s="169"/>
      <c r="E91" s="16"/>
      <c r="F91" s="461" t="s">
        <v>222</v>
      </c>
      <c r="G91" s="462"/>
      <c r="H91" s="462"/>
      <c r="I91" s="462"/>
      <c r="J91" s="462"/>
      <c r="K91" s="462"/>
      <c r="L91" s="462"/>
      <c r="M91" s="462"/>
      <c r="N91" s="103"/>
      <c r="O91" s="168">
        <v>2</v>
      </c>
    </row>
    <row r="92" spans="4:15" s="110" customFormat="1" ht="12.75">
      <c r="D92" s="174"/>
      <c r="E92" s="174"/>
      <c r="F92" s="174"/>
      <c r="G92" s="16"/>
      <c r="H92" s="16"/>
      <c r="I92" s="16"/>
      <c r="M92" s="7"/>
      <c r="N92" s="103"/>
      <c r="O92" s="175"/>
    </row>
    <row r="93" spans="1:15" s="110" customFormat="1" ht="25.5">
      <c r="A93" s="77" t="s">
        <v>1032</v>
      </c>
      <c r="B93" s="176" t="s">
        <v>584</v>
      </c>
      <c r="C93" s="459" t="s">
        <v>132</v>
      </c>
      <c r="D93" s="317"/>
      <c r="E93" s="317"/>
      <c r="F93" s="317"/>
      <c r="G93" s="317"/>
      <c r="H93" s="317"/>
      <c r="I93" s="317"/>
      <c r="J93" s="317"/>
      <c r="K93" s="317"/>
      <c r="L93" s="317"/>
      <c r="M93" s="317"/>
      <c r="N93" s="103"/>
      <c r="O93" s="175"/>
    </row>
    <row r="94" spans="3:15" s="110" customFormat="1" ht="24" customHeight="1">
      <c r="C94" s="170"/>
      <c r="D94" s="170"/>
      <c r="E94" s="174"/>
      <c r="F94" s="461" t="s">
        <v>222</v>
      </c>
      <c r="G94" s="462"/>
      <c r="H94" s="462"/>
      <c r="I94" s="462"/>
      <c r="J94" s="462"/>
      <c r="K94" s="462"/>
      <c r="L94" s="462"/>
      <c r="M94" s="462"/>
      <c r="N94" s="103"/>
      <c r="O94" s="179"/>
    </row>
    <row r="95" spans="1:14" s="110" customFormat="1" ht="25.5" customHeight="1">
      <c r="A95" s="77" t="s">
        <v>1032</v>
      </c>
      <c r="B95" s="176" t="s">
        <v>617</v>
      </c>
      <c r="C95" s="460" t="s">
        <v>220</v>
      </c>
      <c r="D95" s="317"/>
      <c r="E95" s="317"/>
      <c r="F95" s="317"/>
      <c r="G95" s="317"/>
      <c r="H95" s="317"/>
      <c r="I95" s="317"/>
      <c r="J95" s="317"/>
      <c r="K95" s="317"/>
      <c r="L95" s="317"/>
      <c r="M95" s="317"/>
      <c r="N95" s="103"/>
    </row>
    <row r="96" spans="1:14" s="110" customFormat="1" ht="34.5" customHeight="1">
      <c r="A96" s="77" t="s">
        <v>1032</v>
      </c>
      <c r="B96" s="68"/>
      <c r="C96" s="457" t="s">
        <v>221</v>
      </c>
      <c r="D96" s="458"/>
      <c r="E96" s="458"/>
      <c r="F96" s="458"/>
      <c r="G96" s="458"/>
      <c r="H96" s="458"/>
      <c r="I96" s="458"/>
      <c r="J96" s="458"/>
      <c r="K96" s="458"/>
      <c r="L96" s="458"/>
      <c r="M96" s="458"/>
      <c r="N96" s="103"/>
    </row>
    <row r="97" spans="1:14" s="110" customFormat="1" ht="51">
      <c r="A97" s="77" t="s">
        <v>74</v>
      </c>
      <c r="B97" s="68"/>
      <c r="C97" s="451"/>
      <c r="D97" s="452"/>
      <c r="E97" s="452"/>
      <c r="F97" s="452"/>
      <c r="G97" s="452"/>
      <c r="H97" s="452"/>
      <c r="I97" s="452"/>
      <c r="J97" s="452"/>
      <c r="K97" s="452"/>
      <c r="L97" s="452"/>
      <c r="M97" s="453"/>
      <c r="N97" s="103"/>
    </row>
    <row r="98" spans="3:14" s="171" customFormat="1" ht="12.75" customHeight="1">
      <c r="C98" s="454" t="s">
        <v>131</v>
      </c>
      <c r="D98" s="455"/>
      <c r="E98" s="455"/>
      <c r="F98" s="455"/>
      <c r="G98" s="455"/>
      <c r="H98" s="455"/>
      <c r="I98" s="455"/>
      <c r="J98" s="455"/>
      <c r="K98" s="454"/>
      <c r="L98" s="317"/>
      <c r="M98" s="317"/>
      <c r="N98" s="103"/>
    </row>
    <row r="99" spans="2:14" s="91" customFormat="1" ht="12.75">
      <c r="B99" s="154"/>
      <c r="C99" s="177"/>
      <c r="D99" s="28"/>
      <c r="E99" s="28"/>
      <c r="F99" s="155"/>
      <c r="G99" s="155"/>
      <c r="H99" s="155"/>
      <c r="I99" s="155"/>
      <c r="J99" s="155"/>
      <c r="M99" s="178"/>
      <c r="N99" s="103"/>
    </row>
    <row r="100" spans="4:14" s="91" customFormat="1" ht="12.75">
      <c r="D100" s="154"/>
      <c r="E100" s="154"/>
      <c r="F100" s="154"/>
      <c r="G100" s="154"/>
      <c r="H100" s="154"/>
      <c r="I100" s="154"/>
      <c r="M100" s="178"/>
      <c r="N100" s="103"/>
    </row>
    <row r="101" spans="13:14" s="14" customFormat="1" ht="12.75">
      <c r="M101" s="108"/>
      <c r="N101" s="103"/>
    </row>
    <row r="102" spans="13:14" s="14" customFormat="1" ht="12.75">
      <c r="M102" s="108"/>
      <c r="N102" s="103"/>
    </row>
    <row r="103" spans="13:14" s="14" customFormat="1" ht="12.75">
      <c r="M103" s="108"/>
      <c r="N103" s="103"/>
    </row>
    <row r="104" ht="12.75">
      <c r="N104" s="103"/>
    </row>
  </sheetData>
  <sheetProtection formatRows="0" insertRows="0"/>
  <mergeCells count="149">
    <mergeCell ref="C83:M83"/>
    <mergeCell ref="C84:M84"/>
    <mergeCell ref="C89:M89"/>
    <mergeCell ref="C90:M90"/>
    <mergeCell ref="C97:M97"/>
    <mergeCell ref="C98:J98"/>
    <mergeCell ref="K98:M98"/>
    <mergeCell ref="C85:D85"/>
    <mergeCell ref="C96:M96"/>
    <mergeCell ref="C93:M93"/>
    <mergeCell ref="C95:M95"/>
    <mergeCell ref="F91:M91"/>
    <mergeCell ref="F94:M94"/>
    <mergeCell ref="E81:M81"/>
    <mergeCell ref="C55:M55"/>
    <mergeCell ref="C56:M56"/>
    <mergeCell ref="C65:M65"/>
    <mergeCell ref="C66:M66"/>
    <mergeCell ref="C74:M74"/>
    <mergeCell ref="C75:M75"/>
    <mergeCell ref="C59:D59"/>
    <mergeCell ref="E79:M79"/>
    <mergeCell ref="C60:D60"/>
    <mergeCell ref="C10:M10"/>
    <mergeCell ref="E25:F25"/>
    <mergeCell ref="C25:D25"/>
    <mergeCell ref="C29:M29"/>
    <mergeCell ref="G20:H20"/>
    <mergeCell ref="C21:D21"/>
    <mergeCell ref="G21:H21"/>
    <mergeCell ref="C22:D22"/>
    <mergeCell ref="G22:H22"/>
    <mergeCell ref="E18:F18"/>
    <mergeCell ref="C52:D52"/>
    <mergeCell ref="C53:D53"/>
    <mergeCell ref="E80:M80"/>
    <mergeCell ref="E48:M48"/>
    <mergeCell ref="E49:M49"/>
    <mergeCell ref="C48:D48"/>
    <mergeCell ref="C49:D49"/>
    <mergeCell ref="E52:M52"/>
    <mergeCell ref="E53:M53"/>
    <mergeCell ref="C50:D50"/>
    <mergeCell ref="C42:H42"/>
    <mergeCell ref="C39:D39"/>
    <mergeCell ref="G6:M6"/>
    <mergeCell ref="C43:M43"/>
    <mergeCell ref="C8:M8"/>
    <mergeCell ref="C11:M11"/>
    <mergeCell ref="E32:F32"/>
    <mergeCell ref="E34:F34"/>
    <mergeCell ref="C9:M9"/>
    <mergeCell ref="E21:F21"/>
    <mergeCell ref="E37:F37"/>
    <mergeCell ref="E38:F38"/>
    <mergeCell ref="E39:F39"/>
    <mergeCell ref="G38:H38"/>
    <mergeCell ref="G37:H37"/>
    <mergeCell ref="E40:F40"/>
    <mergeCell ref="C41:D41"/>
    <mergeCell ref="G41:H41"/>
    <mergeCell ref="C37:D37"/>
    <mergeCell ref="C38:D38"/>
    <mergeCell ref="C51:D51"/>
    <mergeCell ref="C46:M46"/>
    <mergeCell ref="E50:M50"/>
    <mergeCell ref="E51:M51"/>
    <mergeCell ref="C45:M45"/>
    <mergeCell ref="E41:F41"/>
    <mergeCell ref="C32:D32"/>
    <mergeCell ref="G32:H32"/>
    <mergeCell ref="C26:D26"/>
    <mergeCell ref="G33:H33"/>
    <mergeCell ref="G34:H34"/>
    <mergeCell ref="G36:H36"/>
    <mergeCell ref="C35:D35"/>
    <mergeCell ref="G35:H35"/>
    <mergeCell ref="E36:F36"/>
    <mergeCell ref="E35:F35"/>
    <mergeCell ref="C16:D16"/>
    <mergeCell ref="G16:H16"/>
    <mergeCell ref="C17:D17"/>
    <mergeCell ref="E16:F16"/>
    <mergeCell ref="E17:F17"/>
    <mergeCell ref="C31:D31"/>
    <mergeCell ref="C24:D24"/>
    <mergeCell ref="C30:M30"/>
    <mergeCell ref="E22:F22"/>
    <mergeCell ref="E23:F23"/>
    <mergeCell ref="E26:F26"/>
    <mergeCell ref="E31:F31"/>
    <mergeCell ref="C54:H54"/>
    <mergeCell ref="G39:H39"/>
    <mergeCell ref="C36:D36"/>
    <mergeCell ref="G17:H17"/>
    <mergeCell ref="C18:D18"/>
    <mergeCell ref="G18:H18"/>
    <mergeCell ref="C34:D34"/>
    <mergeCell ref="C33:D33"/>
    <mergeCell ref="C27:H27"/>
    <mergeCell ref="E20:F20"/>
    <mergeCell ref="G24:H24"/>
    <mergeCell ref="E24:F24"/>
    <mergeCell ref="C23:D23"/>
    <mergeCell ref="E58:M58"/>
    <mergeCell ref="G25:H25"/>
    <mergeCell ref="E33:F33"/>
    <mergeCell ref="G31:H31"/>
    <mergeCell ref="G26:H26"/>
    <mergeCell ref="C12:M12"/>
    <mergeCell ref="G14:H14"/>
    <mergeCell ref="G23:H23"/>
    <mergeCell ref="C58:D58"/>
    <mergeCell ref="C40:D40"/>
    <mergeCell ref="G40:H40"/>
    <mergeCell ref="C19:D19"/>
    <mergeCell ref="G19:H19"/>
    <mergeCell ref="C20:D20"/>
    <mergeCell ref="E19:F19"/>
    <mergeCell ref="C68:D68"/>
    <mergeCell ref="E67:M67"/>
    <mergeCell ref="E68:M68"/>
    <mergeCell ref="E59:M59"/>
    <mergeCell ref="E60:M60"/>
    <mergeCell ref="C61:D61"/>
    <mergeCell ref="C62:D62"/>
    <mergeCell ref="E61:M61"/>
    <mergeCell ref="E62:M62"/>
    <mergeCell ref="C63:D63"/>
    <mergeCell ref="E63:M63"/>
    <mergeCell ref="C67:D67"/>
    <mergeCell ref="C69:D69"/>
    <mergeCell ref="C70:D70"/>
    <mergeCell ref="E69:M69"/>
    <mergeCell ref="E70:M70"/>
    <mergeCell ref="C71:D71"/>
    <mergeCell ref="C72:D72"/>
    <mergeCell ref="E71:M71"/>
    <mergeCell ref="E72:M72"/>
    <mergeCell ref="B2:H2"/>
    <mergeCell ref="C81:D81"/>
    <mergeCell ref="C79:D79"/>
    <mergeCell ref="C80:D80"/>
    <mergeCell ref="C77:D77"/>
    <mergeCell ref="C78:D78"/>
    <mergeCell ref="C76:D76"/>
    <mergeCell ref="E76:M76"/>
    <mergeCell ref="E77:M77"/>
    <mergeCell ref="E78:M78"/>
  </mergeCells>
  <conditionalFormatting sqref="C43:H43">
    <cfRule type="expression" priority="7" dxfId="21" stopIfTrue="1">
      <formula>($O$6=1)</formula>
    </cfRule>
  </conditionalFormatting>
  <conditionalFormatting sqref="E48:H53 E76:H81 E58:H63 E67:H72">
    <cfRule type="expression" priority="8" dxfId="2" stopIfTrue="1">
      <formula>($O$6=2)</formula>
    </cfRule>
  </conditionalFormatting>
  <conditionalFormatting sqref="F91:M91">
    <cfRule type="expression" priority="9" dxfId="21" stopIfTrue="1">
      <formula>($O$91=1)</formula>
    </cfRule>
  </conditionalFormatting>
  <conditionalFormatting sqref="F94:M94">
    <cfRule type="expression" priority="10" dxfId="21" stopIfTrue="1">
      <formula>($O$94=1)</formula>
    </cfRule>
  </conditionalFormatting>
  <conditionalFormatting sqref="C93:M93">
    <cfRule type="expression" priority="11" dxfId="21" stopIfTrue="1">
      <formula>($O$91=2)</formula>
    </cfRule>
  </conditionalFormatting>
  <conditionalFormatting sqref="C95:M96 C98:J98">
    <cfRule type="expression" priority="12" dxfId="21" stopIfTrue="1">
      <formula>OR(($O$94=2),($O$91=2))</formula>
    </cfRule>
  </conditionalFormatting>
  <conditionalFormatting sqref="C97:M97">
    <cfRule type="expression" priority="13" dxfId="2" stopIfTrue="1">
      <formula>OR(($O$94=2),($O$91=2))</formula>
    </cfRule>
  </conditionalFormatting>
  <conditionalFormatting sqref="E48:H49">
    <cfRule type="expression" priority="6" dxfId="2" stopIfTrue="1">
      <formula>($O$6=2)</formula>
    </cfRule>
  </conditionalFormatting>
  <conditionalFormatting sqref="F52:H53 E50:E53">
    <cfRule type="expression" priority="4" dxfId="2" stopIfTrue="1">
      <formula>($O$6=2)</formula>
    </cfRule>
  </conditionalFormatting>
  <conditionalFormatting sqref="E58:H63">
    <cfRule type="expression" priority="3" dxfId="2" stopIfTrue="1">
      <formula>($O$6=2)</formula>
    </cfRule>
  </conditionalFormatting>
  <conditionalFormatting sqref="E67:H72">
    <cfRule type="expression" priority="2" dxfId="2" stopIfTrue="1">
      <formula>($O$6=2)</formula>
    </cfRule>
  </conditionalFormatting>
  <conditionalFormatting sqref="E76:H81">
    <cfRule type="expression" priority="1" dxfId="2" stopIfTrue="1">
      <formula>($O$6=2)</formula>
    </cfRule>
  </conditionalFormatting>
  <dataValidations count="3">
    <dataValidation type="list" allowBlank="1" showInputMessage="1" showErrorMessage="1" sqref="G32:H41 E32:F32">
      <formula1>indRange</formula1>
    </dataValidation>
    <dataValidation type="list" allowBlank="1" showInputMessage="1" showErrorMessage="1" sqref="I17:M26 I32:M41">
      <formula1>BooleanValues</formula1>
    </dataValidation>
    <dataValidation allowBlank="1" sqref="G17:G22 H17:H20 H22"/>
  </dataValidations>
  <hyperlinks>
    <hyperlink ref="C43:M43" location="annualCO2" display="&lt;&lt;&lt; If you have chosen the t-km monitoring plan, click here to continue with section 4(g). &gt;&gt;&gt;"/>
    <hyperlink ref="F91:M91" location="Calculation!A1" display="&lt;&lt;&lt; If you have ticked &quot;No&quot;, please continue directly to section 6. &gt;&gt;&gt;"/>
    <hyperlink ref="F94:M94" location="Calculation!A1" display="&lt;&lt;&lt; If you have ticked &quot;No&quot;, please continue directly to section 6. &gt;&gt;&gt;"/>
    <hyperlink ref="C98:J98" location="'Simplified calculation'!A1" display="&lt;&lt;&lt; Click here to proceed to section 9 &quot;Simplified Calculation&quot; &gt;&gt;&gt;"/>
  </hyperlinks>
  <printOptions/>
  <pageMargins left="0.7874015748031497" right="0.7874015748031497" top="0.7874015748031497" bottom="0.7874015748031497" header="0.3937007874015748" footer="0.3937007874015748"/>
  <pageSetup fitToHeight="4" horizontalDpi="600" verticalDpi="600" orientation="landscape" paperSize="9" scale="70" r:id="rId3"/>
  <headerFooter alignWithMargins="0">
    <oddFooter>&amp;L&amp;F&amp;C&amp;A&amp;R&amp;P / &amp;N</oddFooter>
  </headerFooter>
  <rowBreaks count="2" manualBreakCount="2">
    <brk id="44" max="12" man="1"/>
    <brk id="73" max="12" man="1"/>
  </rowBreaks>
  <colBreaks count="1" manualBreakCount="1">
    <brk id="13" max="96" man="1"/>
  </colBreaks>
  <drawing r:id="rId2"/>
  <legacyDrawing r:id="rId1"/>
</worksheet>
</file>

<file path=xl/worksheets/sheet6.xml><?xml version="1.0" encoding="utf-8"?>
<worksheet xmlns="http://schemas.openxmlformats.org/spreadsheetml/2006/main" xmlns:r="http://schemas.openxmlformats.org/officeDocument/2006/relationships">
  <dimension ref="A2:N245"/>
  <sheetViews>
    <sheetView showGridLines="0" view="pageBreakPreview" zoomScaleSheetLayoutView="100" zoomScalePageLayoutView="0" workbookViewId="0" topLeftCell="B1">
      <selection activeCell="C156" sqref="C156:L156"/>
    </sheetView>
  </sheetViews>
  <sheetFormatPr defaultColWidth="9.140625" defaultRowHeight="12.75"/>
  <cols>
    <col min="1" max="1" width="3.140625" style="14" hidden="1" customWidth="1"/>
    <col min="2" max="2" width="4.140625" style="14" customWidth="1"/>
    <col min="3" max="5" width="12.7109375" style="14" customWidth="1"/>
    <col min="6" max="6" width="28.140625" style="14" customWidth="1"/>
    <col min="7" max="7" width="22.00390625" style="14" customWidth="1"/>
    <col min="8" max="8" width="24.421875" style="14" customWidth="1"/>
    <col min="9" max="9" width="17.00390625" style="14" customWidth="1"/>
    <col min="10" max="10" width="16.00390625" style="14" customWidth="1"/>
    <col min="11" max="11" width="23.57421875" style="14" customWidth="1"/>
    <col min="12" max="12" width="23.7109375" style="14" customWidth="1"/>
    <col min="13" max="13" width="19.421875" style="267" customWidth="1"/>
    <col min="14" max="14" width="9.140625" style="218" hidden="1" customWidth="1"/>
    <col min="15" max="16384" width="9.140625" style="14" customWidth="1"/>
  </cols>
  <sheetData>
    <row r="2" spans="2:14" ht="18.75" customHeight="1">
      <c r="B2" s="511" t="s">
        <v>189</v>
      </c>
      <c r="C2" s="511"/>
      <c r="D2" s="511"/>
      <c r="E2" s="511"/>
      <c r="F2" s="511"/>
      <c r="G2" s="511"/>
      <c r="H2" s="511"/>
      <c r="I2" s="511"/>
      <c r="J2" s="511"/>
      <c r="K2" s="511"/>
      <c r="L2" s="511"/>
      <c r="M2" s="511"/>
      <c r="N2" s="189" t="s">
        <v>29</v>
      </c>
    </row>
    <row r="3" spans="2:14" ht="12.75" customHeight="1">
      <c r="B3" s="584" t="s">
        <v>31</v>
      </c>
      <c r="C3" s="584"/>
      <c r="D3" s="584"/>
      <c r="E3" s="584"/>
      <c r="F3" s="584"/>
      <c r="G3" s="584"/>
      <c r="N3" s="190" t="s">
        <v>30</v>
      </c>
    </row>
    <row r="4" spans="2:14" ht="6.75" customHeight="1">
      <c r="B4" s="22"/>
      <c r="N4" s="191"/>
    </row>
    <row r="5" spans="2:12" ht="15.75">
      <c r="B5" s="8">
        <v>6</v>
      </c>
      <c r="C5" s="400" t="s">
        <v>78</v>
      </c>
      <c r="D5" s="400"/>
      <c r="E5" s="400"/>
      <c r="F5" s="400"/>
      <c r="G5" s="400"/>
      <c r="H5" s="400"/>
      <c r="I5" s="400"/>
      <c r="J5" s="400"/>
      <c r="K5" s="400"/>
      <c r="L5" s="400"/>
    </row>
    <row r="6" spans="2:13" ht="12.75">
      <c r="B6" s="10"/>
      <c r="C6" s="10"/>
      <c r="D6" s="10"/>
      <c r="E6" s="10"/>
      <c r="F6" s="10"/>
      <c r="G6" s="10"/>
      <c r="H6" s="10"/>
      <c r="I6" s="10"/>
      <c r="J6" s="10"/>
      <c r="K6" s="11"/>
      <c r="L6" s="11"/>
      <c r="M6" s="268"/>
    </row>
    <row r="7" spans="2:13" ht="12.75">
      <c r="B7" s="192" t="s">
        <v>580</v>
      </c>
      <c r="C7" s="553" t="s">
        <v>190</v>
      </c>
      <c r="D7" s="553"/>
      <c r="E7" s="553"/>
      <c r="F7" s="553"/>
      <c r="G7" s="553"/>
      <c r="H7" s="553"/>
      <c r="I7" s="553"/>
      <c r="J7" s="553"/>
      <c r="K7" s="553"/>
      <c r="L7" s="553"/>
      <c r="M7" s="269"/>
    </row>
    <row r="8" spans="2:13" ht="25.5" customHeight="1">
      <c r="B8" s="192"/>
      <c r="C8" s="512" t="s">
        <v>254</v>
      </c>
      <c r="D8" s="512"/>
      <c r="E8" s="512"/>
      <c r="F8" s="512"/>
      <c r="G8" s="512"/>
      <c r="H8" s="512"/>
      <c r="I8" s="512"/>
      <c r="J8" s="512"/>
      <c r="K8" s="512"/>
      <c r="L8" s="512"/>
      <c r="M8" s="273"/>
    </row>
    <row r="9" spans="1:13" ht="51" customHeight="1">
      <c r="A9" s="77" t="s">
        <v>74</v>
      </c>
      <c r="B9" s="192"/>
      <c r="C9" s="194" t="s">
        <v>139</v>
      </c>
      <c r="D9" s="555" t="s">
        <v>140</v>
      </c>
      <c r="E9" s="555"/>
      <c r="F9" s="555"/>
      <c r="G9" s="555"/>
      <c r="H9" s="555"/>
      <c r="I9" s="555"/>
      <c r="J9" s="555"/>
      <c r="K9" s="555"/>
      <c r="L9" s="555"/>
      <c r="M9" s="270"/>
    </row>
    <row r="10" spans="1:13" ht="25.5" customHeight="1">
      <c r="A10" s="77" t="s">
        <v>1032</v>
      </c>
      <c r="B10" s="192"/>
      <c r="C10" s="194" t="s">
        <v>141</v>
      </c>
      <c r="D10" s="556" t="s">
        <v>142</v>
      </c>
      <c r="E10" s="556"/>
      <c r="F10" s="556"/>
      <c r="G10" s="556"/>
      <c r="H10" s="556"/>
      <c r="I10" s="556"/>
      <c r="J10" s="556"/>
      <c r="K10" s="556"/>
      <c r="L10" s="556"/>
      <c r="M10" s="269"/>
    </row>
    <row r="11" spans="2:13" ht="12.75">
      <c r="B11" s="192"/>
      <c r="C11" s="93"/>
      <c r="D11" s="93"/>
      <c r="E11" s="93"/>
      <c r="F11" s="93"/>
      <c r="G11" s="93"/>
      <c r="H11" s="93"/>
      <c r="I11" s="93"/>
      <c r="J11" s="93"/>
      <c r="K11" s="93"/>
      <c r="L11" s="93"/>
      <c r="M11" s="245"/>
    </row>
    <row r="12" spans="1:12" ht="32.25" customHeight="1">
      <c r="A12" s="77" t="s">
        <v>1032</v>
      </c>
      <c r="B12" s="192"/>
      <c r="C12" s="358" t="s">
        <v>261</v>
      </c>
      <c r="D12" s="360"/>
      <c r="E12" s="496" t="s">
        <v>143</v>
      </c>
      <c r="F12" s="496"/>
      <c r="G12" s="358" t="s">
        <v>144</v>
      </c>
      <c r="H12" s="359"/>
      <c r="I12" s="360"/>
      <c r="J12" s="358" t="s">
        <v>145</v>
      </c>
      <c r="K12" s="359"/>
      <c r="L12" s="360"/>
    </row>
    <row r="13" spans="2:12" ht="12.75" customHeight="1">
      <c r="B13" s="192"/>
      <c r="C13" s="494" t="str">
        <f>IF(AND('Emission sources'!C17="",'Emission sources'!E17=""),"",CONCATENATE('Emission sources'!C17," ",'Emission sources'!E17))</f>
        <v>B744   Boeing 747-400</v>
      </c>
      <c r="D13" s="495"/>
      <c r="E13" s="429" t="s">
        <v>141</v>
      </c>
      <c r="F13" s="429"/>
      <c r="G13" s="432" t="s">
        <v>225</v>
      </c>
      <c r="H13" s="497"/>
      <c r="I13" s="431"/>
      <c r="J13" s="432" t="s">
        <v>230</v>
      </c>
      <c r="K13" s="497"/>
      <c r="L13" s="431"/>
    </row>
    <row r="14" spans="2:12" ht="12.75">
      <c r="B14" s="192"/>
      <c r="C14" s="494" t="str">
        <f>IF(AND('Emission sources'!C18="",'Emission sources'!E18=""),"",CONCATENATE('Emission sources'!C18," ",'Emission sources'!E18))</f>
        <v>A306  Airbus A-300 FC 600</v>
      </c>
      <c r="D14" s="495"/>
      <c r="E14" s="429" t="s">
        <v>141</v>
      </c>
      <c r="F14" s="429"/>
      <c r="G14" s="432" t="s">
        <v>225</v>
      </c>
      <c r="H14" s="497"/>
      <c r="I14" s="431"/>
      <c r="J14" s="432" t="s">
        <v>230</v>
      </c>
      <c r="K14" s="497"/>
      <c r="L14" s="431"/>
    </row>
    <row r="15" spans="2:12" ht="12.75">
      <c r="B15" s="192"/>
      <c r="C15" s="494" t="str">
        <f>IF(AND('Emission sources'!C19="",'Emission sources'!E19=""),"",CONCATENATE('Emission sources'!C19," ",'Emission sources'!E19))</f>
        <v>A320  Airbus A-320</v>
      </c>
      <c r="D15" s="495"/>
      <c r="E15" s="429" t="s">
        <v>141</v>
      </c>
      <c r="F15" s="429"/>
      <c r="G15" s="432" t="s">
        <v>225</v>
      </c>
      <c r="H15" s="497"/>
      <c r="I15" s="431"/>
      <c r="J15" s="432" t="s">
        <v>230</v>
      </c>
      <c r="K15" s="497"/>
      <c r="L15" s="431"/>
    </row>
    <row r="16" spans="2:12" ht="12.75">
      <c r="B16" s="192"/>
      <c r="C16" s="494" t="str">
        <f>IF(AND('Emission sources'!C20="",'Emission sources'!E20=""),"",CONCATENATE('Emission sources'!C20," ",'Emission sources'!E20))</f>
        <v>B732  Boeing 737-200</v>
      </c>
      <c r="D16" s="495"/>
      <c r="E16" s="429" t="s">
        <v>141</v>
      </c>
      <c r="F16" s="429"/>
      <c r="G16" s="432" t="s">
        <v>225</v>
      </c>
      <c r="H16" s="497"/>
      <c r="I16" s="431"/>
      <c r="J16" s="432" t="s">
        <v>230</v>
      </c>
      <c r="K16" s="497"/>
      <c r="L16" s="431"/>
    </row>
    <row r="17" spans="2:12" ht="12.75">
      <c r="B17" s="192"/>
      <c r="C17" s="494" t="str">
        <f>IF(AND('Emission sources'!C21="",'Emission sources'!E21=""),"",CONCATENATE('Emission sources'!C21," ",'Emission sources'!E21))</f>
        <v>DC6  Douglas Liftmaster</v>
      </c>
      <c r="D17" s="495"/>
      <c r="E17" s="429" t="s">
        <v>139</v>
      </c>
      <c r="F17" s="429"/>
      <c r="G17" s="432" t="s">
        <v>224</v>
      </c>
      <c r="H17" s="497"/>
      <c r="I17" s="431"/>
      <c r="J17" s="432" t="s">
        <v>229</v>
      </c>
      <c r="K17" s="497"/>
      <c r="L17" s="431"/>
    </row>
    <row r="18" spans="2:12" ht="12.75">
      <c r="B18" s="192"/>
      <c r="C18" s="494" t="str">
        <f>IF(AND('Emission sources'!C22="",'Emission sources'!E22=""),"",CONCATENATE('Emission sources'!C22," ",'Emission sources'!E22))</f>
        <v>DH8C  De Havilland Dash 8 (300)</v>
      </c>
      <c r="D18" s="495"/>
      <c r="E18" s="429" t="s">
        <v>139</v>
      </c>
      <c r="F18" s="429"/>
      <c r="G18" s="432" t="s">
        <v>225</v>
      </c>
      <c r="H18" s="497"/>
      <c r="I18" s="431"/>
      <c r="J18" s="432" t="s">
        <v>229</v>
      </c>
      <c r="K18" s="497"/>
      <c r="L18" s="431"/>
    </row>
    <row r="19" spans="2:12" ht="12.75">
      <c r="B19" s="192"/>
      <c r="C19" s="494" t="s">
        <v>482</v>
      </c>
      <c r="D19" s="495"/>
      <c r="E19" s="429" t="s">
        <v>141</v>
      </c>
      <c r="F19" s="429"/>
      <c r="G19" s="432" t="s">
        <v>225</v>
      </c>
      <c r="H19" s="497"/>
      <c r="I19" s="431"/>
      <c r="J19" s="432" t="s">
        <v>230</v>
      </c>
      <c r="K19" s="497"/>
      <c r="L19" s="431"/>
    </row>
    <row r="20" spans="2:12" ht="12.75">
      <c r="B20" s="192"/>
      <c r="C20" s="494" t="s">
        <v>747</v>
      </c>
      <c r="D20" s="495"/>
      <c r="E20" s="429" t="s">
        <v>141</v>
      </c>
      <c r="F20" s="429"/>
      <c r="G20" s="432" t="s">
        <v>225</v>
      </c>
      <c r="H20" s="497"/>
      <c r="I20" s="431"/>
      <c r="J20" s="432" t="s">
        <v>229</v>
      </c>
      <c r="K20" s="497"/>
      <c r="L20" s="431"/>
    </row>
    <row r="21" spans="2:12" ht="12.75">
      <c r="B21" s="192"/>
      <c r="C21" s="494">
        <f>IF(AND('Emission sources'!C25="",'Emission sources'!E25=""),"",CONCATENATE('Emission sources'!C25," ",'Emission sources'!E25))</f>
      </c>
      <c r="D21" s="495"/>
      <c r="E21" s="432" t="s">
        <v>621</v>
      </c>
      <c r="F21" s="431"/>
      <c r="G21" s="432" t="s">
        <v>621</v>
      </c>
      <c r="H21" s="497"/>
      <c r="I21" s="431"/>
      <c r="J21" s="432" t="s">
        <v>621</v>
      </c>
      <c r="K21" s="497"/>
      <c r="L21" s="431"/>
    </row>
    <row r="22" spans="2:12" ht="12.75">
      <c r="B22" s="192"/>
      <c r="C22" s="494">
        <f>IF(AND('Emission sources'!C26="",'Emission sources'!E26=""),"",CONCATENATE('Emission sources'!C26," ",'Emission sources'!E26))</f>
      </c>
      <c r="D22" s="495"/>
      <c r="E22" s="429" t="s">
        <v>621</v>
      </c>
      <c r="F22" s="429"/>
      <c r="G22" s="432" t="s">
        <v>621</v>
      </c>
      <c r="H22" s="497"/>
      <c r="I22" s="431"/>
      <c r="J22" s="432" t="s">
        <v>621</v>
      </c>
      <c r="K22" s="497"/>
      <c r="L22" s="431"/>
    </row>
    <row r="23" spans="2:12" ht="12.75">
      <c r="B23" s="13"/>
      <c r="C23" s="585" t="s">
        <v>146</v>
      </c>
      <c r="D23" s="585"/>
      <c r="E23" s="585"/>
      <c r="F23" s="585"/>
      <c r="G23" s="585"/>
      <c r="H23" s="585"/>
      <c r="I23" s="585"/>
      <c r="J23" s="585"/>
      <c r="K23" s="585"/>
      <c r="L23" s="586"/>
    </row>
    <row r="24" spans="2:13" ht="12.75">
      <c r="B24" s="192"/>
      <c r="C24" s="93"/>
      <c r="D24" s="93"/>
      <c r="E24" s="93"/>
      <c r="F24" s="93"/>
      <c r="G24" s="93"/>
      <c r="H24" s="93"/>
      <c r="I24" s="93"/>
      <c r="J24" s="93"/>
      <c r="K24" s="93"/>
      <c r="L24" s="93"/>
      <c r="M24" s="245"/>
    </row>
    <row r="25" spans="1:13" ht="25.5">
      <c r="A25" s="77" t="s">
        <v>1032</v>
      </c>
      <c r="B25" s="196" t="s">
        <v>584</v>
      </c>
      <c r="C25" s="554" t="s">
        <v>191</v>
      </c>
      <c r="D25" s="554"/>
      <c r="E25" s="554"/>
      <c r="F25" s="554"/>
      <c r="G25" s="554"/>
      <c r="H25" s="554"/>
      <c r="I25" s="554"/>
      <c r="J25" s="554"/>
      <c r="K25" s="554"/>
      <c r="L25" s="554"/>
      <c r="M25" s="269"/>
    </row>
    <row r="26" spans="2:13" ht="12.75">
      <c r="B26" s="196"/>
      <c r="C26" s="193"/>
      <c r="D26" s="193"/>
      <c r="E26" s="193"/>
      <c r="F26" s="193"/>
      <c r="G26" s="193"/>
      <c r="H26" s="193"/>
      <c r="I26" s="193"/>
      <c r="J26" s="193"/>
      <c r="K26" s="193"/>
      <c r="L26" s="193"/>
      <c r="M26" s="247"/>
    </row>
    <row r="27" spans="1:13" ht="76.5" customHeight="1">
      <c r="A27" s="77" t="s">
        <v>147</v>
      </c>
      <c r="B27" s="192"/>
      <c r="C27" s="439" t="s">
        <v>749</v>
      </c>
      <c r="D27" s="440"/>
      <c r="E27" s="440"/>
      <c r="F27" s="440"/>
      <c r="G27" s="440"/>
      <c r="H27" s="440"/>
      <c r="I27" s="440"/>
      <c r="J27" s="440"/>
      <c r="K27" s="440"/>
      <c r="L27" s="427"/>
      <c r="M27" s="103"/>
    </row>
    <row r="28" spans="2:13" ht="12.75">
      <c r="B28" s="10"/>
      <c r="C28" s="193"/>
      <c r="D28" s="193"/>
      <c r="E28" s="193"/>
      <c r="F28" s="193"/>
      <c r="G28" s="193"/>
      <c r="H28" s="193"/>
      <c r="I28" s="193"/>
      <c r="J28" s="193"/>
      <c r="K28" s="193"/>
      <c r="L28" s="193"/>
      <c r="M28" s="247"/>
    </row>
    <row r="29" spans="1:13" ht="25.5" customHeight="1">
      <c r="A29" s="77" t="s">
        <v>1032</v>
      </c>
      <c r="B29" s="196" t="s">
        <v>617</v>
      </c>
      <c r="C29" s="499" t="s">
        <v>148</v>
      </c>
      <c r="D29" s="499"/>
      <c r="E29" s="499"/>
      <c r="F29" s="499"/>
      <c r="G29" s="499"/>
      <c r="H29" s="499"/>
      <c r="I29" s="499"/>
      <c r="J29" s="499"/>
      <c r="K29" s="499"/>
      <c r="L29" s="499"/>
      <c r="M29" s="271"/>
    </row>
    <row r="30" spans="1:12" ht="25.5" customHeight="1">
      <c r="A30" s="77" t="s">
        <v>1032</v>
      </c>
      <c r="B30" s="10"/>
      <c r="C30" s="512" t="s">
        <v>149</v>
      </c>
      <c r="D30" s="512"/>
      <c r="E30" s="512"/>
      <c r="F30" s="512"/>
      <c r="G30" s="512"/>
      <c r="H30" s="512"/>
      <c r="I30" s="512"/>
      <c r="J30" s="512"/>
      <c r="K30" s="512"/>
      <c r="L30" s="512"/>
    </row>
    <row r="31" spans="2:13" ht="12.75" customHeight="1">
      <c r="B31" s="154"/>
      <c r="C31" s="420" t="s">
        <v>1036</v>
      </c>
      <c r="D31" s="421"/>
      <c r="E31" s="439" t="s">
        <v>471</v>
      </c>
      <c r="F31" s="440"/>
      <c r="G31" s="440"/>
      <c r="H31" s="440"/>
      <c r="I31" s="440"/>
      <c r="J31" s="440"/>
      <c r="K31" s="402"/>
      <c r="L31" s="403"/>
      <c r="M31" s="274"/>
    </row>
    <row r="32" spans="2:13" ht="12.75" customHeight="1">
      <c r="B32" s="154"/>
      <c r="C32" s="420" t="s">
        <v>1037</v>
      </c>
      <c r="D32" s="421"/>
      <c r="E32" s="587" t="s">
        <v>748</v>
      </c>
      <c r="F32" s="588"/>
      <c r="G32" s="588"/>
      <c r="H32" s="588"/>
      <c r="I32" s="588"/>
      <c r="J32" s="588"/>
      <c r="K32" s="589"/>
      <c r="L32" s="590"/>
      <c r="M32" s="274"/>
    </row>
    <row r="33" spans="1:13" ht="281.25" customHeight="1">
      <c r="A33" s="77" t="s">
        <v>1038</v>
      </c>
      <c r="B33" s="154"/>
      <c r="C33" s="522" t="s">
        <v>1039</v>
      </c>
      <c r="D33" s="523"/>
      <c r="E33" s="519" t="s">
        <v>1058</v>
      </c>
      <c r="F33" s="520"/>
      <c r="G33" s="520"/>
      <c r="H33" s="520"/>
      <c r="I33" s="520"/>
      <c r="J33" s="520"/>
      <c r="K33" s="521"/>
      <c r="L33" s="521"/>
      <c r="M33" s="103"/>
    </row>
    <row r="34" spans="1:13" ht="303" customHeight="1">
      <c r="A34" s="77"/>
      <c r="B34" s="154"/>
      <c r="C34" s="233"/>
      <c r="D34" s="234"/>
      <c r="E34" s="507" t="s">
        <v>1059</v>
      </c>
      <c r="F34" s="508"/>
      <c r="G34" s="508"/>
      <c r="H34" s="508"/>
      <c r="I34" s="508"/>
      <c r="J34" s="508"/>
      <c r="K34" s="509"/>
      <c r="L34" s="510"/>
      <c r="M34" s="274"/>
    </row>
    <row r="35" spans="1:13" ht="22.5" customHeight="1">
      <c r="A35" s="77"/>
      <c r="B35" s="154"/>
      <c r="C35" s="420" t="s">
        <v>61</v>
      </c>
      <c r="D35" s="421"/>
      <c r="E35" s="439" t="s">
        <v>472</v>
      </c>
      <c r="F35" s="440"/>
      <c r="G35" s="440"/>
      <c r="H35" s="440"/>
      <c r="I35" s="440"/>
      <c r="J35" s="440"/>
      <c r="K35" s="402"/>
      <c r="L35" s="403"/>
      <c r="M35" s="274"/>
    </row>
    <row r="36" spans="1:13" ht="30.75" customHeight="1">
      <c r="A36" s="77"/>
      <c r="B36" s="154"/>
      <c r="C36" s="420" t="s">
        <v>1035</v>
      </c>
      <c r="D36" s="421"/>
      <c r="E36" s="439" t="s">
        <v>473</v>
      </c>
      <c r="F36" s="440"/>
      <c r="G36" s="440"/>
      <c r="H36" s="440"/>
      <c r="I36" s="440"/>
      <c r="J36" s="440"/>
      <c r="K36" s="402"/>
      <c r="L36" s="403"/>
      <c r="M36" s="274"/>
    </row>
    <row r="37" spans="1:13" ht="40.5" customHeight="1">
      <c r="A37" s="77" t="s">
        <v>1032</v>
      </c>
      <c r="B37" s="154"/>
      <c r="C37" s="420" t="s">
        <v>62</v>
      </c>
      <c r="D37" s="421"/>
      <c r="E37" s="439" t="s">
        <v>474</v>
      </c>
      <c r="F37" s="440"/>
      <c r="G37" s="440"/>
      <c r="H37" s="440"/>
      <c r="I37" s="440"/>
      <c r="J37" s="440"/>
      <c r="K37" s="402"/>
      <c r="L37" s="403"/>
      <c r="M37" s="274"/>
    </row>
    <row r="38" spans="2:12" ht="12.75">
      <c r="B38" s="10"/>
      <c r="C38" s="153"/>
      <c r="D38" s="153"/>
      <c r="E38" s="152"/>
      <c r="F38" s="152"/>
      <c r="G38" s="152"/>
      <c r="H38" s="152"/>
      <c r="I38" s="152"/>
      <c r="J38" s="152"/>
      <c r="K38" s="152"/>
      <c r="L38" s="152"/>
    </row>
    <row r="39" spans="2:13" ht="12.75" customHeight="1">
      <c r="B39" s="196" t="s">
        <v>381</v>
      </c>
      <c r="C39" s="459" t="s">
        <v>150</v>
      </c>
      <c r="D39" s="459"/>
      <c r="E39" s="459"/>
      <c r="F39" s="459"/>
      <c r="G39" s="459"/>
      <c r="H39" s="459"/>
      <c r="I39" s="459"/>
      <c r="J39" s="459"/>
      <c r="K39" s="459"/>
      <c r="L39" s="459"/>
      <c r="M39" s="272"/>
    </row>
    <row r="40" spans="1:13" ht="25.5" customHeight="1">
      <c r="A40" s="77" t="s">
        <v>1032</v>
      </c>
      <c r="B40" s="196"/>
      <c r="C40" s="512" t="s">
        <v>151</v>
      </c>
      <c r="D40" s="512"/>
      <c r="E40" s="512"/>
      <c r="F40" s="512"/>
      <c r="G40" s="512"/>
      <c r="H40" s="512"/>
      <c r="I40" s="512"/>
      <c r="J40" s="512"/>
      <c r="K40" s="512"/>
      <c r="L40" s="512"/>
      <c r="M40" s="273"/>
    </row>
    <row r="41" spans="1:12" ht="38.25" customHeight="1">
      <c r="A41" s="77" t="s">
        <v>1034</v>
      </c>
      <c r="B41" s="196"/>
      <c r="C41" s="358" t="s">
        <v>261</v>
      </c>
      <c r="D41" s="360"/>
      <c r="E41" s="496" t="s">
        <v>215</v>
      </c>
      <c r="F41" s="496"/>
      <c r="G41" s="500" t="s">
        <v>257</v>
      </c>
      <c r="H41" s="501"/>
      <c r="I41" s="501"/>
      <c r="J41" s="502"/>
      <c r="K41" s="502"/>
      <c r="L41" s="503"/>
    </row>
    <row r="42" spans="2:12" ht="12.75">
      <c r="B42" s="196"/>
      <c r="C42" s="494" t="str">
        <f>IF(AND('Emission sources'!C17="",'Emission sources'!E17=""),"",CONCATENATE('Emission sources'!C17," ",'Emission sources'!E17))</f>
        <v>B744   Boeing 747-400</v>
      </c>
      <c r="D42" s="495"/>
      <c r="E42" s="432" t="s">
        <v>249</v>
      </c>
      <c r="F42" s="431"/>
      <c r="G42" s="504"/>
      <c r="H42" s="505"/>
      <c r="I42" s="505"/>
      <c r="J42" s="505"/>
      <c r="K42" s="505"/>
      <c r="L42" s="506"/>
    </row>
    <row r="43" spans="2:12" ht="12.75">
      <c r="B43" s="196"/>
      <c r="C43" s="494" t="str">
        <f>IF(AND('Emission sources'!C18="",'Emission sources'!E18=""),"",CONCATENATE('Emission sources'!C18," ",'Emission sources'!E18))</f>
        <v>A306  Airbus A-300 FC 600</v>
      </c>
      <c r="D43" s="495"/>
      <c r="E43" s="432" t="s">
        <v>249</v>
      </c>
      <c r="F43" s="431"/>
      <c r="G43" s="504"/>
      <c r="H43" s="505"/>
      <c r="I43" s="505"/>
      <c r="J43" s="505"/>
      <c r="K43" s="505"/>
      <c r="L43" s="506"/>
    </row>
    <row r="44" spans="2:12" ht="12.75">
      <c r="B44" s="196"/>
      <c r="C44" s="494" t="str">
        <f>IF(AND('Emission sources'!C19="",'Emission sources'!E19=""),"",CONCATENATE('Emission sources'!C19," ",'Emission sources'!E19))</f>
        <v>A320  Airbus A-320</v>
      </c>
      <c r="D44" s="495"/>
      <c r="E44" s="432" t="s">
        <v>249</v>
      </c>
      <c r="F44" s="431"/>
      <c r="G44" s="504"/>
      <c r="H44" s="505"/>
      <c r="I44" s="505"/>
      <c r="J44" s="505"/>
      <c r="K44" s="505"/>
      <c r="L44" s="506"/>
    </row>
    <row r="45" spans="2:12" ht="12.75">
      <c r="B45" s="196"/>
      <c r="C45" s="494" t="str">
        <f>IF(AND('Emission sources'!C20="",'Emission sources'!E20=""),"",CONCATENATE('Emission sources'!C20," ",'Emission sources'!E20))</f>
        <v>B732  Boeing 737-200</v>
      </c>
      <c r="D45" s="495"/>
      <c r="E45" s="432" t="s">
        <v>249</v>
      </c>
      <c r="F45" s="431"/>
      <c r="G45" s="504"/>
      <c r="H45" s="505"/>
      <c r="I45" s="505"/>
      <c r="J45" s="505"/>
      <c r="K45" s="505"/>
      <c r="L45" s="506"/>
    </row>
    <row r="46" spans="2:12" ht="12.75">
      <c r="B46" s="196"/>
      <c r="C46" s="494" t="str">
        <f>IF(AND('Emission sources'!C21="",'Emission sources'!E21=""),"",CONCATENATE('Emission sources'!C21," ",'Emission sources'!E21))</f>
        <v>DC6  Douglas Liftmaster</v>
      </c>
      <c r="D46" s="495"/>
      <c r="E46" s="432" t="s">
        <v>250</v>
      </c>
      <c r="F46" s="431"/>
      <c r="G46" s="524" t="s">
        <v>735</v>
      </c>
      <c r="H46" s="525"/>
      <c r="I46" s="525"/>
      <c r="J46" s="525"/>
      <c r="K46" s="525"/>
      <c r="L46" s="526"/>
    </row>
    <row r="47" spans="2:12" ht="12.75">
      <c r="B47" s="196"/>
      <c r="C47" s="494" t="str">
        <f>IF(AND('Emission sources'!C22="",'Emission sources'!E22=""),"",CONCATENATE('Emission sources'!C22," ",'Emission sources'!E22))</f>
        <v>DH8C  De Havilland Dash 8 (300)</v>
      </c>
      <c r="D47" s="495"/>
      <c r="E47" s="432" t="s">
        <v>249</v>
      </c>
      <c r="F47" s="431"/>
      <c r="G47" s="504"/>
      <c r="H47" s="505"/>
      <c r="I47" s="505"/>
      <c r="J47" s="505"/>
      <c r="K47" s="505"/>
      <c r="L47" s="506"/>
    </row>
    <row r="48" spans="2:12" ht="12.75">
      <c r="B48" s="196"/>
      <c r="C48" s="494" t="s">
        <v>7</v>
      </c>
      <c r="D48" s="495"/>
      <c r="E48" s="432" t="s">
        <v>249</v>
      </c>
      <c r="F48" s="431"/>
      <c r="G48" s="504"/>
      <c r="H48" s="505"/>
      <c r="I48" s="505"/>
      <c r="J48" s="505"/>
      <c r="K48" s="505"/>
      <c r="L48" s="506"/>
    </row>
    <row r="49" spans="2:12" ht="12.75">
      <c r="B49" s="196"/>
      <c r="C49" s="494">
        <f>IF(AND('Emission sources'!C24="",'Emission sources'!E24=""),"",CONCATENATE('Emission sources'!C24," ",'Emission sources'!E24))</f>
      </c>
      <c r="D49" s="495"/>
      <c r="E49" s="432" t="s">
        <v>621</v>
      </c>
      <c r="F49" s="431"/>
      <c r="G49" s="504"/>
      <c r="H49" s="505"/>
      <c r="I49" s="505"/>
      <c r="J49" s="505"/>
      <c r="K49" s="505"/>
      <c r="L49" s="506"/>
    </row>
    <row r="50" spans="2:12" ht="12.75">
      <c r="B50" s="196"/>
      <c r="C50" s="494">
        <f>IF(AND('Emission sources'!C25="",'Emission sources'!E25=""),"",CONCATENATE('Emission sources'!C25," ",'Emission sources'!E25))</f>
      </c>
      <c r="D50" s="495"/>
      <c r="E50" s="432" t="s">
        <v>621</v>
      </c>
      <c r="F50" s="431"/>
      <c r="G50" s="504"/>
      <c r="H50" s="505"/>
      <c r="I50" s="505"/>
      <c r="J50" s="505"/>
      <c r="K50" s="505"/>
      <c r="L50" s="506"/>
    </row>
    <row r="51" spans="2:12" ht="12.75">
      <c r="B51" s="196"/>
      <c r="C51" s="494">
        <f>IF(AND('Emission sources'!C26="",'Emission sources'!E26=""),"",CONCATENATE('Emission sources'!C26," ",'Emission sources'!E26))</f>
      </c>
      <c r="D51" s="495"/>
      <c r="E51" s="432" t="s">
        <v>621</v>
      </c>
      <c r="F51" s="431"/>
      <c r="G51" s="504"/>
      <c r="H51" s="505"/>
      <c r="I51" s="505"/>
      <c r="J51" s="505"/>
      <c r="K51" s="505"/>
      <c r="L51" s="506"/>
    </row>
    <row r="52" spans="2:11" ht="12.75">
      <c r="B52" s="13"/>
      <c r="C52" s="433" t="s">
        <v>1042</v>
      </c>
      <c r="D52" s="433"/>
      <c r="E52" s="433"/>
      <c r="F52" s="433"/>
      <c r="G52" s="433"/>
      <c r="H52" s="433"/>
      <c r="I52" s="433"/>
      <c r="J52" s="433"/>
      <c r="K52" s="433"/>
    </row>
    <row r="53" spans="2:11" ht="12.75">
      <c r="B53" s="13"/>
      <c r="C53" s="156"/>
      <c r="D53" s="156"/>
      <c r="E53" s="156"/>
      <c r="F53" s="156"/>
      <c r="G53" s="156"/>
      <c r="H53" s="156"/>
      <c r="I53" s="156"/>
      <c r="J53" s="156"/>
      <c r="K53" s="156"/>
    </row>
    <row r="54" spans="2:12" ht="12.75">
      <c r="B54" s="13" t="s">
        <v>587</v>
      </c>
      <c r="C54" s="459" t="s">
        <v>32</v>
      </c>
      <c r="D54" s="459"/>
      <c r="E54" s="459"/>
      <c r="F54" s="459"/>
      <c r="G54" s="459"/>
      <c r="H54" s="459"/>
      <c r="I54" s="459"/>
      <c r="J54" s="459"/>
      <c r="K54" s="459"/>
      <c r="L54" s="459"/>
    </row>
    <row r="55" spans="2:12" ht="12.75">
      <c r="B55" s="13"/>
      <c r="C55" s="512" t="s">
        <v>33</v>
      </c>
      <c r="D55" s="512"/>
      <c r="E55" s="512"/>
      <c r="F55" s="512"/>
      <c r="G55" s="512"/>
      <c r="H55" s="512"/>
      <c r="I55" s="512"/>
      <c r="J55" s="512"/>
      <c r="K55" s="512"/>
      <c r="L55" s="512"/>
    </row>
    <row r="56" spans="1:12" ht="76.5">
      <c r="A56" s="77" t="s">
        <v>147</v>
      </c>
      <c r="B56" s="13"/>
      <c r="C56" s="439" t="s">
        <v>734</v>
      </c>
      <c r="D56" s="440"/>
      <c r="E56" s="440"/>
      <c r="F56" s="440"/>
      <c r="G56" s="440"/>
      <c r="H56" s="440"/>
      <c r="I56" s="440"/>
      <c r="J56" s="440"/>
      <c r="K56" s="440"/>
      <c r="L56" s="427"/>
    </row>
    <row r="57" spans="2:13" ht="12.75">
      <c r="B57" s="196"/>
      <c r="C57" s="17"/>
      <c r="D57" s="17"/>
      <c r="E57" s="17"/>
      <c r="F57" s="17"/>
      <c r="G57" s="17"/>
      <c r="H57" s="17"/>
      <c r="I57" s="17"/>
      <c r="J57" s="17"/>
      <c r="K57" s="17"/>
      <c r="L57" s="17"/>
      <c r="M57" s="245"/>
    </row>
    <row r="58" spans="1:13" ht="25.5" customHeight="1">
      <c r="A58" s="77" t="s">
        <v>1032</v>
      </c>
      <c r="B58" s="196" t="s">
        <v>582</v>
      </c>
      <c r="C58" s="499" t="s">
        <v>152</v>
      </c>
      <c r="D58" s="499"/>
      <c r="E58" s="499"/>
      <c r="F58" s="499"/>
      <c r="G58" s="499"/>
      <c r="H58" s="499"/>
      <c r="I58" s="499"/>
      <c r="J58" s="499"/>
      <c r="K58" s="499"/>
      <c r="L58" s="499"/>
      <c r="M58" s="271"/>
    </row>
    <row r="59" spans="1:12" ht="12.75">
      <c r="A59" s="77"/>
      <c r="B59" s="10"/>
      <c r="C59" s="512" t="s">
        <v>153</v>
      </c>
      <c r="D59" s="512"/>
      <c r="E59" s="512"/>
      <c r="F59" s="512"/>
      <c r="G59" s="512"/>
      <c r="H59" s="512"/>
      <c r="I59" s="512"/>
      <c r="J59" s="512"/>
      <c r="K59" s="512"/>
      <c r="L59" s="512"/>
    </row>
    <row r="60" spans="2:13" ht="12.75">
      <c r="B60" s="154"/>
      <c r="C60" s="492" t="s">
        <v>1036</v>
      </c>
      <c r="D60" s="493"/>
      <c r="E60" s="439" t="s">
        <v>476</v>
      </c>
      <c r="F60" s="440"/>
      <c r="G60" s="440"/>
      <c r="H60" s="440"/>
      <c r="I60" s="440"/>
      <c r="J60" s="440"/>
      <c r="K60" s="402"/>
      <c r="L60" s="403"/>
      <c r="M60" s="274"/>
    </row>
    <row r="61" spans="2:13" ht="12.75">
      <c r="B61" s="154"/>
      <c r="C61" s="492" t="s">
        <v>1037</v>
      </c>
      <c r="D61" s="492"/>
      <c r="E61" s="439" t="s">
        <v>736</v>
      </c>
      <c r="F61" s="440"/>
      <c r="G61" s="440"/>
      <c r="H61" s="440"/>
      <c r="I61" s="440"/>
      <c r="J61" s="440"/>
      <c r="K61" s="402"/>
      <c r="L61" s="403"/>
      <c r="M61" s="274"/>
    </row>
    <row r="62" spans="1:13" ht="120.75" customHeight="1">
      <c r="A62" s="77" t="s">
        <v>1038</v>
      </c>
      <c r="B62" s="154"/>
      <c r="C62" s="492" t="s">
        <v>1039</v>
      </c>
      <c r="D62" s="492"/>
      <c r="E62" s="439" t="s">
        <v>8</v>
      </c>
      <c r="F62" s="440"/>
      <c r="G62" s="440"/>
      <c r="H62" s="440"/>
      <c r="I62" s="440"/>
      <c r="J62" s="440"/>
      <c r="K62" s="402"/>
      <c r="L62" s="403"/>
      <c r="M62" s="274"/>
    </row>
    <row r="63" spans="1:13" ht="43.5" customHeight="1">
      <c r="A63" s="77"/>
      <c r="B63" s="154"/>
      <c r="C63" s="492" t="s">
        <v>61</v>
      </c>
      <c r="D63" s="493"/>
      <c r="E63" s="439" t="s">
        <v>477</v>
      </c>
      <c r="F63" s="440"/>
      <c r="G63" s="440"/>
      <c r="H63" s="440"/>
      <c r="I63" s="440"/>
      <c r="J63" s="440"/>
      <c r="K63" s="402"/>
      <c r="L63" s="403"/>
      <c r="M63" s="274"/>
    </row>
    <row r="64" spans="1:13" ht="27.75" customHeight="1">
      <c r="A64" s="77"/>
      <c r="B64" s="154"/>
      <c r="C64" s="492" t="s">
        <v>1035</v>
      </c>
      <c r="D64" s="493"/>
      <c r="E64" s="439" t="s">
        <v>478</v>
      </c>
      <c r="F64" s="440"/>
      <c r="G64" s="440"/>
      <c r="H64" s="440"/>
      <c r="I64" s="440"/>
      <c r="J64" s="440"/>
      <c r="K64" s="402"/>
      <c r="L64" s="403"/>
      <c r="M64" s="274"/>
    </row>
    <row r="65" spans="1:13" ht="25.5">
      <c r="A65" s="77" t="s">
        <v>1032</v>
      </c>
      <c r="B65" s="154"/>
      <c r="C65" s="492" t="s">
        <v>62</v>
      </c>
      <c r="D65" s="493"/>
      <c r="E65" s="439" t="s">
        <v>478</v>
      </c>
      <c r="F65" s="440"/>
      <c r="G65" s="440"/>
      <c r="H65" s="440"/>
      <c r="I65" s="440"/>
      <c r="J65" s="440"/>
      <c r="K65" s="402"/>
      <c r="L65" s="403"/>
      <c r="M65" s="274"/>
    </row>
    <row r="66" spans="2:12" ht="12.75">
      <c r="B66" s="10"/>
      <c r="C66" s="153"/>
      <c r="D66" s="153"/>
      <c r="E66" s="152"/>
      <c r="F66" s="152"/>
      <c r="G66" s="152"/>
      <c r="H66" s="152"/>
      <c r="I66" s="152"/>
      <c r="J66" s="152"/>
      <c r="K66" s="152"/>
      <c r="L66" s="152"/>
    </row>
    <row r="67" spans="1:13" ht="25.5" customHeight="1">
      <c r="A67" s="77" t="s">
        <v>1032</v>
      </c>
      <c r="B67" s="196" t="s">
        <v>138</v>
      </c>
      <c r="C67" s="459" t="s">
        <v>258</v>
      </c>
      <c r="D67" s="459"/>
      <c r="E67" s="459"/>
      <c r="F67" s="459"/>
      <c r="G67" s="459"/>
      <c r="H67" s="459"/>
      <c r="I67" s="459"/>
      <c r="J67" s="459"/>
      <c r="K67" s="459"/>
      <c r="L67" s="459"/>
      <c r="M67" s="272"/>
    </row>
    <row r="68" spans="1:13" ht="38.25" customHeight="1">
      <c r="A68" s="77" t="s">
        <v>1034</v>
      </c>
      <c r="B68" s="196"/>
      <c r="C68" s="449" t="s">
        <v>259</v>
      </c>
      <c r="D68" s="449"/>
      <c r="E68" s="449"/>
      <c r="F68" s="449"/>
      <c r="G68" s="449"/>
      <c r="H68" s="449"/>
      <c r="I68" s="449"/>
      <c r="J68" s="449"/>
      <c r="K68" s="449"/>
      <c r="L68" s="449"/>
      <c r="M68" s="273"/>
    </row>
    <row r="69" spans="1:12" ht="25.5" customHeight="1">
      <c r="A69" s="77" t="s">
        <v>1032</v>
      </c>
      <c r="C69" s="358" t="s">
        <v>154</v>
      </c>
      <c r="D69" s="360"/>
      <c r="E69" s="358" t="s">
        <v>155</v>
      </c>
      <c r="F69" s="359"/>
      <c r="G69" s="359"/>
      <c r="H69" s="359"/>
      <c r="I69" s="360"/>
      <c r="J69" s="496" t="s">
        <v>156</v>
      </c>
      <c r="K69" s="496"/>
      <c r="L69" s="496"/>
    </row>
    <row r="70" spans="1:12" ht="38.25">
      <c r="A70" s="77" t="s">
        <v>1034</v>
      </c>
      <c r="C70" s="488" t="s">
        <v>479</v>
      </c>
      <c r="D70" s="498"/>
      <c r="E70" s="488" t="s">
        <v>737</v>
      </c>
      <c r="F70" s="489"/>
      <c r="G70" s="489"/>
      <c r="H70" s="489"/>
      <c r="I70" s="498"/>
      <c r="J70" s="491" t="s">
        <v>738</v>
      </c>
      <c r="K70" s="491"/>
      <c r="L70" s="491"/>
    </row>
    <row r="71" spans="1:12" ht="38.25">
      <c r="A71" s="77" t="s">
        <v>1034</v>
      </c>
      <c r="C71" s="488"/>
      <c r="D71" s="498"/>
      <c r="E71" s="488"/>
      <c r="F71" s="489"/>
      <c r="G71" s="489"/>
      <c r="H71" s="489"/>
      <c r="I71" s="498"/>
      <c r="J71" s="491"/>
      <c r="K71" s="491"/>
      <c r="L71" s="491"/>
    </row>
    <row r="72" spans="1:12" ht="38.25">
      <c r="A72" s="77" t="s">
        <v>1034</v>
      </c>
      <c r="C72" s="488"/>
      <c r="D72" s="498"/>
      <c r="E72" s="488"/>
      <c r="F72" s="489"/>
      <c r="G72" s="489"/>
      <c r="H72" s="489"/>
      <c r="I72" s="498"/>
      <c r="J72" s="491"/>
      <c r="K72" s="491"/>
      <c r="L72" s="491"/>
    </row>
    <row r="73" spans="1:12" ht="38.25">
      <c r="A73" s="77" t="s">
        <v>1034</v>
      </c>
      <c r="C73" s="488"/>
      <c r="D73" s="498"/>
      <c r="E73" s="488"/>
      <c r="F73" s="489"/>
      <c r="G73" s="489"/>
      <c r="H73" s="489"/>
      <c r="I73" s="498"/>
      <c r="J73" s="491"/>
      <c r="K73" s="491"/>
      <c r="L73" s="491"/>
    </row>
    <row r="74" spans="1:12" ht="38.25">
      <c r="A74" s="77" t="s">
        <v>1034</v>
      </c>
      <c r="C74" s="488"/>
      <c r="D74" s="498"/>
      <c r="E74" s="488"/>
      <c r="F74" s="489"/>
      <c r="G74" s="489"/>
      <c r="H74" s="489"/>
      <c r="I74" s="498"/>
      <c r="J74" s="491"/>
      <c r="K74" s="491"/>
      <c r="L74" s="491"/>
    </row>
    <row r="75" spans="2:11" ht="12.75">
      <c r="B75" s="13"/>
      <c r="C75" s="433" t="s">
        <v>1042</v>
      </c>
      <c r="D75" s="433"/>
      <c r="E75" s="433"/>
      <c r="F75" s="433"/>
      <c r="G75" s="433"/>
      <c r="H75" s="433"/>
      <c r="I75" s="433"/>
      <c r="J75" s="433"/>
      <c r="K75" s="433"/>
    </row>
    <row r="76" spans="2:13" ht="13.5" customHeight="1">
      <c r="B76" s="197"/>
      <c r="C76" s="7"/>
      <c r="D76" s="7"/>
      <c r="E76" s="7"/>
      <c r="F76" s="7"/>
      <c r="G76" s="7"/>
      <c r="H76" s="7"/>
      <c r="I76" s="7"/>
      <c r="J76" s="7"/>
      <c r="K76" s="7"/>
      <c r="L76" s="7"/>
      <c r="M76" s="272"/>
    </row>
    <row r="77" spans="2:12" ht="13.5" customHeight="1">
      <c r="B77" s="8">
        <v>7</v>
      </c>
      <c r="C77" s="400" t="s">
        <v>157</v>
      </c>
      <c r="D77" s="400"/>
      <c r="E77" s="400"/>
      <c r="F77" s="400"/>
      <c r="G77" s="400"/>
      <c r="H77" s="400"/>
      <c r="I77" s="400"/>
      <c r="J77" s="400"/>
      <c r="K77" s="400"/>
      <c r="L77" s="400"/>
    </row>
    <row r="78" spans="2:13" ht="13.5" customHeight="1">
      <c r="B78" s="197"/>
      <c r="C78" s="7"/>
      <c r="D78" s="7"/>
      <c r="E78" s="7"/>
      <c r="F78" s="7"/>
      <c r="G78" s="7"/>
      <c r="H78" s="7"/>
      <c r="I78" s="7"/>
      <c r="J78" s="7"/>
      <c r="K78" s="7"/>
      <c r="L78" s="7"/>
      <c r="M78" s="272"/>
    </row>
    <row r="79" spans="1:13" ht="25.5">
      <c r="A79" s="77" t="s">
        <v>1032</v>
      </c>
      <c r="B79" s="15" t="s">
        <v>580</v>
      </c>
      <c r="C79" s="459" t="s">
        <v>264</v>
      </c>
      <c r="D79" s="459"/>
      <c r="E79" s="459"/>
      <c r="F79" s="459"/>
      <c r="G79" s="459"/>
      <c r="H79" s="459"/>
      <c r="I79" s="459"/>
      <c r="J79" s="459"/>
      <c r="K79" s="459"/>
      <c r="L79" s="459"/>
      <c r="M79" s="272"/>
    </row>
    <row r="80" spans="1:13" ht="37.5" customHeight="1">
      <c r="A80" s="77" t="s">
        <v>1032</v>
      </c>
      <c r="B80" s="7"/>
      <c r="C80" s="512" t="s">
        <v>210</v>
      </c>
      <c r="D80" s="512"/>
      <c r="E80" s="512"/>
      <c r="F80" s="512"/>
      <c r="G80" s="512"/>
      <c r="H80" s="512"/>
      <c r="I80" s="512"/>
      <c r="J80" s="512"/>
      <c r="K80" s="512"/>
      <c r="L80" s="512"/>
      <c r="M80" s="272"/>
    </row>
    <row r="81" spans="1:12" ht="12.75" customHeight="1">
      <c r="A81" s="77"/>
      <c r="B81" s="7"/>
      <c r="C81" s="579" t="s">
        <v>261</v>
      </c>
      <c r="D81" s="580"/>
      <c r="E81" s="577" t="s">
        <v>260</v>
      </c>
      <c r="F81" s="579" t="s">
        <v>158</v>
      </c>
      <c r="G81" s="580"/>
      <c r="H81" s="435" t="s">
        <v>159</v>
      </c>
      <c r="I81" s="544"/>
      <c r="J81" s="544"/>
      <c r="K81" s="544"/>
      <c r="L81" s="436"/>
    </row>
    <row r="82" spans="1:12" ht="45">
      <c r="A82" s="77"/>
      <c r="B82" s="7"/>
      <c r="C82" s="581"/>
      <c r="D82" s="582"/>
      <c r="E82" s="578"/>
      <c r="F82" s="581"/>
      <c r="G82" s="582"/>
      <c r="H82" s="435" t="s">
        <v>265</v>
      </c>
      <c r="I82" s="436"/>
      <c r="J82" s="163" t="s">
        <v>160</v>
      </c>
      <c r="K82" s="435" t="s">
        <v>161</v>
      </c>
      <c r="L82" s="436"/>
    </row>
    <row r="83" spans="2:12" ht="12.75">
      <c r="B83" s="7"/>
      <c r="C83" s="494" t="str">
        <f>IF(AND('Emission sources'!C17="",'Emission sources'!E17=""),"",CONCATENATE('Emission sources'!C17," ",'Emission sources'!E17))</f>
        <v>B744   Boeing 747-400</v>
      </c>
      <c r="D83" s="495"/>
      <c r="E83" s="302" t="s">
        <v>106</v>
      </c>
      <c r="F83" s="504" t="s">
        <v>834</v>
      </c>
      <c r="G83" s="527"/>
      <c r="H83" s="504" t="s">
        <v>834</v>
      </c>
      <c r="I83" s="527"/>
      <c r="J83" s="304">
        <v>3.5</v>
      </c>
      <c r="K83" s="439" t="s">
        <v>480</v>
      </c>
      <c r="L83" s="427"/>
    </row>
    <row r="84" spans="2:12" ht="12.75">
      <c r="B84" s="7"/>
      <c r="C84" s="494" t="str">
        <f>IF(AND('Emission sources'!C18="",'Emission sources'!E18=""),"",CONCATENATE('Emission sources'!C18," ",'Emission sources'!E18))</f>
        <v>A306  Airbus A-300 FC 600</v>
      </c>
      <c r="D84" s="495"/>
      <c r="E84" s="302" t="s">
        <v>106</v>
      </c>
      <c r="F84" s="504" t="s">
        <v>834</v>
      </c>
      <c r="G84" s="527"/>
      <c r="H84" s="504" t="s">
        <v>834</v>
      </c>
      <c r="I84" s="527"/>
      <c r="J84" s="304">
        <v>3.5</v>
      </c>
      <c r="K84" s="439" t="s">
        <v>480</v>
      </c>
      <c r="L84" s="427"/>
    </row>
    <row r="85" spans="2:12" ht="12.75">
      <c r="B85" s="7"/>
      <c r="C85" s="494" t="str">
        <f>IF(AND('Emission sources'!C19="",'Emission sources'!E19=""),"",CONCATENATE('Emission sources'!C19," ",'Emission sources'!E19))</f>
        <v>A320  Airbus A-320</v>
      </c>
      <c r="D85" s="495"/>
      <c r="E85" s="302" t="s">
        <v>241</v>
      </c>
      <c r="F85" s="504" t="s">
        <v>834</v>
      </c>
      <c r="G85" s="527"/>
      <c r="H85" s="504" t="s">
        <v>834</v>
      </c>
      <c r="I85" s="527"/>
      <c r="J85" s="305">
        <v>2</v>
      </c>
      <c r="K85" s="439" t="s">
        <v>480</v>
      </c>
      <c r="L85" s="427"/>
    </row>
    <row r="86" spans="2:12" ht="12.75">
      <c r="B86" s="7"/>
      <c r="C86" s="494" t="str">
        <f>IF(AND('Emission sources'!C20="",'Emission sources'!E20=""),"",CONCATENATE('Emission sources'!C20," ",'Emission sources'!E20))</f>
        <v>B732  Boeing 737-200</v>
      </c>
      <c r="D86" s="495"/>
      <c r="E86" s="302" t="s">
        <v>241</v>
      </c>
      <c r="F86" s="504" t="s">
        <v>834</v>
      </c>
      <c r="G86" s="527"/>
      <c r="H86" s="504" t="s">
        <v>834</v>
      </c>
      <c r="I86" s="527"/>
      <c r="J86" s="304">
        <v>2</v>
      </c>
      <c r="K86" s="439" t="s">
        <v>480</v>
      </c>
      <c r="L86" s="427"/>
    </row>
    <row r="87" spans="2:12" ht="12.75">
      <c r="B87" s="7"/>
      <c r="C87" s="494" t="str">
        <f>IF(AND('Emission sources'!C21="",'Emission sources'!E21=""),"",CONCATENATE('Emission sources'!C21," ",'Emission sources'!E21))</f>
        <v>DC6  Douglas Liftmaster</v>
      </c>
      <c r="D87" s="495"/>
      <c r="E87" s="302" t="s">
        <v>105</v>
      </c>
      <c r="F87" s="504" t="s">
        <v>589</v>
      </c>
      <c r="G87" s="527"/>
      <c r="H87" s="504" t="s">
        <v>621</v>
      </c>
      <c r="I87" s="527"/>
      <c r="J87" s="303"/>
      <c r="K87" s="439"/>
      <c r="L87" s="427"/>
    </row>
    <row r="88" spans="2:12" ht="12.75">
      <c r="B88" s="7"/>
      <c r="C88" s="494" t="str">
        <f>IF(AND('Emission sources'!C22="",'Emission sources'!E22=""),"",CONCATENATE('Emission sources'!C22," ",'Emission sources'!E22))</f>
        <v>DH8C  De Havilland Dash 8 (300)</v>
      </c>
      <c r="D88" s="495"/>
      <c r="E88" s="302" t="s">
        <v>107</v>
      </c>
      <c r="F88" s="504" t="s">
        <v>834</v>
      </c>
      <c r="G88" s="527"/>
      <c r="H88" s="504" t="s">
        <v>834</v>
      </c>
      <c r="I88" s="527"/>
      <c r="J88" s="303">
        <v>5</v>
      </c>
      <c r="K88" s="439" t="s">
        <v>480</v>
      </c>
      <c r="L88" s="427"/>
    </row>
    <row r="89" spans="2:12" ht="12.75">
      <c r="B89" s="7"/>
      <c r="C89" s="494" t="s">
        <v>7</v>
      </c>
      <c r="D89" s="495"/>
      <c r="E89" s="302" t="s">
        <v>241</v>
      </c>
      <c r="F89" s="504" t="s">
        <v>834</v>
      </c>
      <c r="G89" s="527"/>
      <c r="H89" s="504" t="s">
        <v>834</v>
      </c>
      <c r="I89" s="527"/>
      <c r="J89" s="303">
        <v>1.5</v>
      </c>
      <c r="K89" s="439" t="s">
        <v>480</v>
      </c>
      <c r="L89" s="427"/>
    </row>
    <row r="90" spans="2:12" ht="12.75">
      <c r="B90" s="7"/>
      <c r="C90" s="494">
        <f>IF(AND('Emission sources'!C24="",'Emission sources'!E24=""),"",CONCATENATE('Emission sources'!C24," ",'Emission sources'!E24))</f>
      </c>
      <c r="D90" s="495"/>
      <c r="E90" s="302"/>
      <c r="F90" s="504" t="s">
        <v>621</v>
      </c>
      <c r="G90" s="527"/>
      <c r="H90" s="504" t="s">
        <v>621</v>
      </c>
      <c r="I90" s="527"/>
      <c r="J90" s="303"/>
      <c r="K90" s="439"/>
      <c r="L90" s="427"/>
    </row>
    <row r="91" spans="2:12" ht="12.75">
      <c r="B91" s="7"/>
      <c r="C91" s="494">
        <f>IF(AND('Emission sources'!C25="",'Emission sources'!E25=""),"",CONCATENATE('Emission sources'!C25," ",'Emission sources'!E25))</f>
      </c>
      <c r="D91" s="495"/>
      <c r="E91" s="302"/>
      <c r="F91" s="504" t="s">
        <v>621</v>
      </c>
      <c r="G91" s="527"/>
      <c r="H91" s="504" t="s">
        <v>621</v>
      </c>
      <c r="I91" s="527"/>
      <c r="J91" s="303"/>
      <c r="K91" s="439"/>
      <c r="L91" s="427"/>
    </row>
    <row r="92" spans="2:12" ht="12.75">
      <c r="B92" s="7"/>
      <c r="C92" s="494">
        <f>IF(AND('Emission sources'!C26="",'Emission sources'!E26=""),"",CONCATENATE('Emission sources'!C26," ",'Emission sources'!E26))</f>
      </c>
      <c r="D92" s="495"/>
      <c r="E92" s="302"/>
      <c r="F92" s="504" t="s">
        <v>621</v>
      </c>
      <c r="G92" s="527"/>
      <c r="H92" s="504" t="s">
        <v>621</v>
      </c>
      <c r="I92" s="527"/>
      <c r="J92" s="303"/>
      <c r="K92" s="439"/>
      <c r="L92" s="427"/>
    </row>
    <row r="93" spans="2:11" ht="12.75">
      <c r="B93" s="13"/>
      <c r="C93" s="433" t="s">
        <v>1042</v>
      </c>
      <c r="D93" s="433"/>
      <c r="E93" s="433"/>
      <c r="F93" s="433"/>
      <c r="G93" s="433"/>
      <c r="H93" s="433"/>
      <c r="I93" s="433"/>
      <c r="J93" s="433"/>
      <c r="K93" s="433"/>
    </row>
    <row r="94" spans="3:13" ht="12.75">
      <c r="C94" s="199"/>
      <c r="D94" s="199"/>
      <c r="E94" s="199"/>
      <c r="F94" s="199"/>
      <c r="G94" s="199"/>
      <c r="H94" s="199"/>
      <c r="I94" s="199"/>
      <c r="J94" s="199"/>
      <c r="K94" s="199"/>
      <c r="L94" s="199"/>
      <c r="M94" s="268"/>
    </row>
    <row r="95" spans="1:13" ht="25.5">
      <c r="A95" s="77" t="s">
        <v>1032</v>
      </c>
      <c r="B95" s="15" t="s">
        <v>584</v>
      </c>
      <c r="C95" s="373" t="s">
        <v>162</v>
      </c>
      <c r="D95" s="373"/>
      <c r="E95" s="373"/>
      <c r="F95" s="373"/>
      <c r="G95" s="373"/>
      <c r="H95" s="373"/>
      <c r="I95" s="373"/>
      <c r="J95" s="373"/>
      <c r="K95" s="373"/>
      <c r="L95" s="373"/>
      <c r="M95" s="272"/>
    </row>
    <row r="96" spans="1:13" ht="25.5">
      <c r="A96" s="77" t="s">
        <v>1032</v>
      </c>
      <c r="B96" s="15"/>
      <c r="C96" s="512" t="s">
        <v>216</v>
      </c>
      <c r="D96" s="512"/>
      <c r="E96" s="512"/>
      <c r="F96" s="512"/>
      <c r="G96" s="512"/>
      <c r="H96" s="512"/>
      <c r="I96" s="512"/>
      <c r="J96" s="512"/>
      <c r="K96" s="512"/>
      <c r="L96" s="512"/>
      <c r="M96" s="273"/>
    </row>
    <row r="97" spans="1:13" ht="12.75">
      <c r="A97" s="77"/>
      <c r="B97" s="15"/>
      <c r="C97" s="528" t="s">
        <v>163</v>
      </c>
      <c r="D97" s="529"/>
      <c r="E97" s="529"/>
      <c r="F97" s="166" t="s">
        <v>164</v>
      </c>
      <c r="G97" s="530" t="s">
        <v>165</v>
      </c>
      <c r="H97" s="531"/>
      <c r="I97" s="531"/>
      <c r="J97" s="531"/>
      <c r="K97" s="531"/>
      <c r="L97" s="532"/>
      <c r="M97" s="273"/>
    </row>
    <row r="98" spans="1:13" ht="12.75">
      <c r="A98" s="77"/>
      <c r="C98" s="439" t="s">
        <v>113</v>
      </c>
      <c r="D98" s="440"/>
      <c r="E98" s="427"/>
      <c r="F98" s="302" t="s">
        <v>105</v>
      </c>
      <c r="G98" s="488" t="s">
        <v>108</v>
      </c>
      <c r="H98" s="489"/>
      <c r="I98" s="489"/>
      <c r="J98" s="489"/>
      <c r="K98" s="489"/>
      <c r="L98" s="490"/>
      <c r="M98" s="272"/>
    </row>
    <row r="99" spans="1:13" ht="29.25" customHeight="1">
      <c r="A99" s="77"/>
      <c r="C99" s="439" t="s">
        <v>111</v>
      </c>
      <c r="D99" s="440"/>
      <c r="E99" s="427"/>
      <c r="F99" s="302" t="s">
        <v>110</v>
      </c>
      <c r="G99" s="488" t="s">
        <v>103</v>
      </c>
      <c r="H99" s="489"/>
      <c r="I99" s="489"/>
      <c r="J99" s="489"/>
      <c r="K99" s="489"/>
      <c r="L99" s="490"/>
      <c r="M99" s="272"/>
    </row>
    <row r="100" spans="1:13" ht="27.75" customHeight="1">
      <c r="A100" s="77"/>
      <c r="C100" s="439" t="s">
        <v>114</v>
      </c>
      <c r="D100" s="440"/>
      <c r="E100" s="427"/>
      <c r="F100" s="302" t="s">
        <v>104</v>
      </c>
      <c r="G100" s="488" t="s">
        <v>115</v>
      </c>
      <c r="H100" s="489"/>
      <c r="I100" s="489"/>
      <c r="J100" s="489"/>
      <c r="K100" s="489"/>
      <c r="L100" s="490"/>
      <c r="M100" s="272"/>
    </row>
    <row r="101" spans="1:13" ht="24" customHeight="1">
      <c r="A101" s="77"/>
      <c r="C101" s="439" t="s">
        <v>112</v>
      </c>
      <c r="D101" s="440"/>
      <c r="E101" s="427"/>
      <c r="F101" s="302" t="s">
        <v>109</v>
      </c>
      <c r="G101" s="488" t="s">
        <v>116</v>
      </c>
      <c r="H101" s="489"/>
      <c r="I101" s="489"/>
      <c r="J101" s="489"/>
      <c r="K101" s="489"/>
      <c r="L101" s="490"/>
      <c r="M101" s="272"/>
    </row>
    <row r="102" spans="1:13" ht="12.75">
      <c r="A102" s="77"/>
      <c r="C102" s="533"/>
      <c r="D102" s="534"/>
      <c r="E102" s="535"/>
      <c r="F102" s="306"/>
      <c r="G102" s="488"/>
      <c r="H102" s="489"/>
      <c r="I102" s="489"/>
      <c r="J102" s="489"/>
      <c r="K102" s="489"/>
      <c r="L102" s="490"/>
      <c r="M102" s="272"/>
    </row>
    <row r="103" spans="1:13" ht="12.75">
      <c r="A103" s="77"/>
      <c r="C103" s="439"/>
      <c r="D103" s="440"/>
      <c r="E103" s="427"/>
      <c r="F103" s="302"/>
      <c r="G103" s="488"/>
      <c r="H103" s="489"/>
      <c r="I103" s="489"/>
      <c r="J103" s="489"/>
      <c r="K103" s="489"/>
      <c r="L103" s="490"/>
      <c r="M103" s="272"/>
    </row>
    <row r="104" spans="1:13" ht="12.75">
      <c r="A104" s="77"/>
      <c r="C104" s="439"/>
      <c r="D104" s="440"/>
      <c r="E104" s="427"/>
      <c r="F104" s="307"/>
      <c r="G104" s="488"/>
      <c r="H104" s="489"/>
      <c r="I104" s="489"/>
      <c r="J104" s="489"/>
      <c r="K104" s="489"/>
      <c r="L104" s="490"/>
      <c r="M104" s="272"/>
    </row>
    <row r="105" spans="1:13" ht="12.75">
      <c r="A105" s="77"/>
      <c r="C105" s="439"/>
      <c r="D105" s="440"/>
      <c r="E105" s="427"/>
      <c r="F105" s="307"/>
      <c r="G105" s="488"/>
      <c r="H105" s="489"/>
      <c r="I105" s="489"/>
      <c r="J105" s="489"/>
      <c r="K105" s="489"/>
      <c r="L105" s="490"/>
      <c r="M105" s="272"/>
    </row>
    <row r="106" spans="1:13" ht="12.75">
      <c r="A106" s="77"/>
      <c r="C106" s="439"/>
      <c r="D106" s="440"/>
      <c r="E106" s="427"/>
      <c r="F106" s="307"/>
      <c r="G106" s="488"/>
      <c r="H106" s="489"/>
      <c r="I106" s="489"/>
      <c r="J106" s="489"/>
      <c r="K106" s="489"/>
      <c r="L106" s="490"/>
      <c r="M106" s="272"/>
    </row>
    <row r="107" spans="1:13" ht="12.75">
      <c r="A107" s="77"/>
      <c r="C107" s="439"/>
      <c r="D107" s="440"/>
      <c r="E107" s="427"/>
      <c r="F107" s="307"/>
      <c r="G107" s="488" t="s">
        <v>117</v>
      </c>
      <c r="H107" s="489"/>
      <c r="I107" s="489"/>
      <c r="J107" s="489"/>
      <c r="K107" s="489"/>
      <c r="L107" s="490"/>
      <c r="M107" s="272"/>
    </row>
    <row r="108" spans="2:11" ht="12.75">
      <c r="B108" s="13"/>
      <c r="C108" s="433" t="s">
        <v>1042</v>
      </c>
      <c r="D108" s="433"/>
      <c r="E108" s="433"/>
      <c r="F108" s="433"/>
      <c r="G108" s="433"/>
      <c r="H108" s="433"/>
      <c r="I108" s="433"/>
      <c r="J108" s="433"/>
      <c r="K108" s="433"/>
    </row>
    <row r="109" spans="3:13" ht="12.75">
      <c r="C109" s="199"/>
      <c r="D109" s="199"/>
      <c r="E109" s="199"/>
      <c r="F109" s="199"/>
      <c r="G109" s="199"/>
      <c r="H109" s="199"/>
      <c r="I109" s="199"/>
      <c r="J109" s="199"/>
      <c r="K109" s="199"/>
      <c r="L109" s="199"/>
      <c r="M109" s="268"/>
    </row>
    <row r="110" spans="1:14" s="91" customFormat="1" ht="12.75">
      <c r="A110" s="103"/>
      <c r="B110" s="13" t="s">
        <v>617</v>
      </c>
      <c r="C110" s="377" t="s">
        <v>166</v>
      </c>
      <c r="D110" s="377"/>
      <c r="E110" s="377"/>
      <c r="F110" s="377"/>
      <c r="G110" s="377"/>
      <c r="H110" s="377"/>
      <c r="I110" s="377"/>
      <c r="J110" s="377"/>
      <c r="K110" s="377"/>
      <c r="L110" s="377"/>
      <c r="M110" s="267"/>
      <c r="N110" s="145"/>
    </row>
    <row r="111" spans="1:14" s="91" customFormat="1" ht="24.75" customHeight="1">
      <c r="A111" s="103" t="s">
        <v>1034</v>
      </c>
      <c r="B111" s="13"/>
      <c r="C111" s="483" t="s">
        <v>12</v>
      </c>
      <c r="D111" s="483"/>
      <c r="E111" s="483"/>
      <c r="F111" s="483"/>
      <c r="G111" s="483"/>
      <c r="H111" s="483"/>
      <c r="I111" s="483"/>
      <c r="J111" s="483"/>
      <c r="K111" s="483"/>
      <c r="L111" s="483"/>
      <c r="M111" s="267"/>
      <c r="N111" s="145"/>
    </row>
    <row r="112" spans="1:14" s="91" customFormat="1" ht="29.25" customHeight="1">
      <c r="A112" s="103" t="s">
        <v>1034</v>
      </c>
      <c r="B112" s="13"/>
      <c r="C112" s="483" t="s">
        <v>13</v>
      </c>
      <c r="D112" s="483"/>
      <c r="E112" s="483"/>
      <c r="F112" s="483"/>
      <c r="G112" s="483"/>
      <c r="H112" s="483"/>
      <c r="I112" s="483"/>
      <c r="J112" s="483"/>
      <c r="K112" s="483"/>
      <c r="L112" s="483"/>
      <c r="M112" s="267"/>
      <c r="N112" s="145"/>
    </row>
    <row r="113" spans="2:14" s="91" customFormat="1" ht="33.75" customHeight="1">
      <c r="B113" s="154"/>
      <c r="C113" s="358" t="s">
        <v>167</v>
      </c>
      <c r="D113" s="360"/>
      <c r="E113" s="358" t="s">
        <v>1055</v>
      </c>
      <c r="F113" s="360"/>
      <c r="G113" s="200" t="s">
        <v>1054</v>
      </c>
      <c r="H113" s="195" t="s">
        <v>168</v>
      </c>
      <c r="I113" s="195" t="s">
        <v>14</v>
      </c>
      <c r="J113" s="200" t="s">
        <v>1056</v>
      </c>
      <c r="M113" s="267"/>
      <c r="N113" s="145"/>
    </row>
    <row r="114" spans="2:14" s="91" customFormat="1" ht="15" customHeight="1">
      <c r="B114" s="557" t="s">
        <v>169</v>
      </c>
      <c r="C114" s="515" t="s">
        <v>1050</v>
      </c>
      <c r="D114" s="516"/>
      <c r="E114" s="486">
        <v>1780000</v>
      </c>
      <c r="F114" s="487"/>
      <c r="G114" s="308">
        <f aca="true" t="shared" si="0" ref="G114:G124">IF($F$125&lt;&gt;0,E114/$F$125,"-")</f>
        <v>0.9888888888888889</v>
      </c>
      <c r="H114" s="301" t="s">
        <v>244</v>
      </c>
      <c r="I114" s="301" t="s">
        <v>241</v>
      </c>
      <c r="J114" s="187">
        <f aca="true" t="shared" si="1" ref="J114:J124">INDEX(UncertTierResult,MATCH(I114,UncertThreshold,0))</f>
        <v>2</v>
      </c>
      <c r="M114" s="267"/>
      <c r="N114" s="145"/>
    </row>
    <row r="115" spans="2:14" s="91" customFormat="1" ht="15" customHeight="1">
      <c r="B115" s="557"/>
      <c r="C115" s="515" t="s">
        <v>1051</v>
      </c>
      <c r="D115" s="516"/>
      <c r="E115" s="486"/>
      <c r="F115" s="487"/>
      <c r="G115" s="308">
        <f t="shared" si="0"/>
        <v>0</v>
      </c>
      <c r="H115" s="301" t="s">
        <v>621</v>
      </c>
      <c r="I115" s="301" t="s">
        <v>621</v>
      </c>
      <c r="J115" s="183">
        <f t="shared" si="1"/>
      </c>
      <c r="M115" s="267"/>
      <c r="N115" s="145"/>
    </row>
    <row r="116" spans="2:14" s="91" customFormat="1" ht="15" customHeight="1" thickBot="1">
      <c r="B116" s="558"/>
      <c r="C116" s="517" t="s">
        <v>1052</v>
      </c>
      <c r="D116" s="518"/>
      <c r="E116" s="481">
        <v>20000</v>
      </c>
      <c r="F116" s="482"/>
      <c r="G116" s="311">
        <f t="shared" si="0"/>
        <v>0.011111111111111112</v>
      </c>
      <c r="H116" s="312" t="s">
        <v>245</v>
      </c>
      <c r="I116" s="312" t="s">
        <v>242</v>
      </c>
      <c r="J116" s="184">
        <f t="shared" si="1"/>
        <v>1</v>
      </c>
      <c r="M116" s="267"/>
      <c r="N116" s="145"/>
    </row>
    <row r="117" spans="2:14" s="91" customFormat="1" ht="15" customHeight="1">
      <c r="B117" s="565" t="s">
        <v>1053</v>
      </c>
      <c r="C117" s="559"/>
      <c r="D117" s="560"/>
      <c r="E117" s="542"/>
      <c r="F117" s="543"/>
      <c r="G117" s="309">
        <f t="shared" si="0"/>
        <v>0</v>
      </c>
      <c r="H117" s="313" t="s">
        <v>621</v>
      </c>
      <c r="I117" s="313" t="s">
        <v>621</v>
      </c>
      <c r="J117" s="185">
        <f t="shared" si="1"/>
      </c>
      <c r="M117" s="267"/>
      <c r="N117" s="145"/>
    </row>
    <row r="118" spans="2:14" s="91" customFormat="1" ht="15" customHeight="1">
      <c r="B118" s="557"/>
      <c r="C118" s="484"/>
      <c r="D118" s="485"/>
      <c r="E118" s="540"/>
      <c r="F118" s="541"/>
      <c r="G118" s="308">
        <f t="shared" si="0"/>
        <v>0</v>
      </c>
      <c r="H118" s="301" t="s">
        <v>621</v>
      </c>
      <c r="I118" s="301" t="s">
        <v>621</v>
      </c>
      <c r="J118" s="183">
        <f t="shared" si="1"/>
      </c>
      <c r="M118" s="267"/>
      <c r="N118" s="145"/>
    </row>
    <row r="119" spans="2:14" s="91" customFormat="1" ht="15" customHeight="1">
      <c r="B119" s="557"/>
      <c r="C119" s="484"/>
      <c r="D119" s="485"/>
      <c r="E119" s="540"/>
      <c r="F119" s="541"/>
      <c r="G119" s="308">
        <f t="shared" si="0"/>
        <v>0</v>
      </c>
      <c r="H119" s="301" t="s">
        <v>621</v>
      </c>
      <c r="I119" s="301" t="s">
        <v>621</v>
      </c>
      <c r="J119" s="183">
        <f t="shared" si="1"/>
      </c>
      <c r="M119" s="267"/>
      <c r="N119" s="145"/>
    </row>
    <row r="120" spans="2:14" s="91" customFormat="1" ht="15" customHeight="1" thickBot="1">
      <c r="B120" s="558"/>
      <c r="C120" s="563"/>
      <c r="D120" s="564"/>
      <c r="E120" s="536"/>
      <c r="F120" s="537"/>
      <c r="G120" s="311">
        <f t="shared" si="0"/>
        <v>0</v>
      </c>
      <c r="H120" s="312" t="s">
        <v>621</v>
      </c>
      <c r="I120" s="312" t="s">
        <v>621</v>
      </c>
      <c r="J120" s="184">
        <f t="shared" si="1"/>
      </c>
      <c r="M120" s="267"/>
      <c r="N120" s="145"/>
    </row>
    <row r="121" spans="2:14" s="91" customFormat="1" ht="15" customHeight="1">
      <c r="B121" s="566" t="s">
        <v>174</v>
      </c>
      <c r="C121" s="561"/>
      <c r="D121" s="562"/>
      <c r="E121" s="538"/>
      <c r="F121" s="539"/>
      <c r="G121" s="310">
        <f t="shared" si="0"/>
        <v>0</v>
      </c>
      <c r="H121" s="314" t="s">
        <v>621</v>
      </c>
      <c r="I121" s="314" t="s">
        <v>621</v>
      </c>
      <c r="J121" s="186">
        <f t="shared" si="1"/>
      </c>
      <c r="M121" s="267"/>
      <c r="N121" s="145"/>
    </row>
    <row r="122" spans="2:14" s="91" customFormat="1" ht="15" customHeight="1">
      <c r="B122" s="566"/>
      <c r="C122" s="484"/>
      <c r="D122" s="485"/>
      <c r="E122" s="540"/>
      <c r="F122" s="541"/>
      <c r="G122" s="308">
        <f t="shared" si="0"/>
        <v>0</v>
      </c>
      <c r="H122" s="301" t="s">
        <v>621</v>
      </c>
      <c r="I122" s="301" t="s">
        <v>621</v>
      </c>
      <c r="J122" s="183">
        <f t="shared" si="1"/>
      </c>
      <c r="M122" s="267"/>
      <c r="N122" s="145"/>
    </row>
    <row r="123" spans="2:14" s="91" customFormat="1" ht="15" customHeight="1">
      <c r="B123" s="566"/>
      <c r="C123" s="484"/>
      <c r="D123" s="485"/>
      <c r="E123" s="540"/>
      <c r="F123" s="541"/>
      <c r="G123" s="308">
        <f t="shared" si="0"/>
        <v>0</v>
      </c>
      <c r="H123" s="301" t="s">
        <v>621</v>
      </c>
      <c r="I123" s="301" t="s">
        <v>621</v>
      </c>
      <c r="J123" s="183">
        <f t="shared" si="1"/>
      </c>
      <c r="M123" s="267"/>
      <c r="N123" s="145"/>
    </row>
    <row r="124" spans="2:14" s="91" customFormat="1" ht="15" customHeight="1">
      <c r="B124" s="567"/>
      <c r="C124" s="484"/>
      <c r="D124" s="485"/>
      <c r="E124" s="540"/>
      <c r="F124" s="541"/>
      <c r="G124" s="308">
        <f t="shared" si="0"/>
        <v>0</v>
      </c>
      <c r="H124" s="301" t="s">
        <v>621</v>
      </c>
      <c r="I124" s="301" t="s">
        <v>621</v>
      </c>
      <c r="J124" s="183">
        <f t="shared" si="1"/>
      </c>
      <c r="M124" s="267"/>
      <c r="N124" s="145"/>
    </row>
    <row r="125" spans="3:13" s="201" customFormat="1" ht="12.75">
      <c r="C125" s="202" t="s">
        <v>16</v>
      </c>
      <c r="D125" s="202"/>
      <c r="E125" s="203"/>
      <c r="F125" s="204">
        <f>SUM(E114:E124)</f>
        <v>1800000</v>
      </c>
      <c r="G125" s="205">
        <f>SUM(G114:G124)</f>
        <v>1</v>
      </c>
      <c r="M125" s="267"/>
    </row>
    <row r="126" spans="3:13" s="201" customFormat="1" ht="12.75">
      <c r="C126" s="206" t="s">
        <v>15</v>
      </c>
      <c r="D126" s="207"/>
      <c r="E126" s="208"/>
      <c r="F126" s="209">
        <f>annualCO2</f>
        <v>1800000</v>
      </c>
      <c r="G126" s="210"/>
      <c r="M126" s="267"/>
    </row>
    <row r="127" spans="3:13" s="201" customFormat="1" ht="12.75">
      <c r="C127" s="211" t="s">
        <v>17</v>
      </c>
      <c r="D127" s="145"/>
      <c r="E127" s="212"/>
      <c r="F127" s="209">
        <f>F125-F126</f>
        <v>0</v>
      </c>
      <c r="G127" s="213">
        <f>IF(F126&lt;&gt;0,F127/F126,"")</f>
        <v>0</v>
      </c>
      <c r="M127" s="267"/>
    </row>
    <row r="128" spans="3:13" ht="12.75">
      <c r="C128" s="214"/>
      <c r="D128" s="214"/>
      <c r="E128" s="214"/>
      <c r="F128" s="214"/>
      <c r="G128" s="214"/>
      <c r="H128" s="199"/>
      <c r="I128" s="199"/>
      <c r="J128" s="199"/>
      <c r="K128" s="199"/>
      <c r="L128" s="199"/>
      <c r="M128" s="268"/>
    </row>
    <row r="129" spans="1:13" ht="25.5" customHeight="1">
      <c r="A129" s="77" t="s">
        <v>1034</v>
      </c>
      <c r="B129" s="196" t="s">
        <v>586</v>
      </c>
      <c r="C129" s="499" t="s">
        <v>19</v>
      </c>
      <c r="D129" s="499"/>
      <c r="E129" s="499"/>
      <c r="F129" s="499"/>
      <c r="G129" s="499"/>
      <c r="H129" s="499"/>
      <c r="I129" s="499"/>
      <c r="J129" s="499"/>
      <c r="K129" s="499"/>
      <c r="L129" s="499"/>
      <c r="M129" s="271"/>
    </row>
    <row r="130" spans="1:12" ht="25.5">
      <c r="A130" s="77" t="s">
        <v>1032</v>
      </c>
      <c r="B130" s="10"/>
      <c r="C130" s="512" t="s">
        <v>175</v>
      </c>
      <c r="D130" s="512"/>
      <c r="E130" s="512"/>
      <c r="F130" s="512"/>
      <c r="G130" s="512"/>
      <c r="H130" s="512"/>
      <c r="I130" s="512"/>
      <c r="J130" s="512"/>
      <c r="K130" s="512"/>
      <c r="L130" s="512"/>
    </row>
    <row r="131" spans="2:13" ht="12.75">
      <c r="B131" s="154"/>
      <c r="C131" s="492" t="s">
        <v>1036</v>
      </c>
      <c r="D131" s="493"/>
      <c r="E131" s="439" t="s">
        <v>481</v>
      </c>
      <c r="F131" s="440"/>
      <c r="G131" s="440"/>
      <c r="H131" s="440"/>
      <c r="I131" s="440"/>
      <c r="J131" s="440"/>
      <c r="K131" s="402"/>
      <c r="L131" s="403"/>
      <c r="M131" s="274"/>
    </row>
    <row r="132" spans="2:13" ht="12.75">
      <c r="B132" s="154"/>
      <c r="C132" s="492" t="s">
        <v>1037</v>
      </c>
      <c r="D132" s="492"/>
      <c r="E132" s="439" t="s">
        <v>750</v>
      </c>
      <c r="F132" s="440"/>
      <c r="G132" s="440"/>
      <c r="H132" s="440"/>
      <c r="I132" s="440"/>
      <c r="J132" s="440"/>
      <c r="K132" s="402"/>
      <c r="L132" s="403"/>
      <c r="M132" s="274"/>
    </row>
    <row r="133" spans="1:13" ht="394.5" customHeight="1">
      <c r="A133" s="77" t="s">
        <v>1038</v>
      </c>
      <c r="B133" s="154"/>
      <c r="C133" s="492" t="s">
        <v>1039</v>
      </c>
      <c r="D133" s="492"/>
      <c r="E133" s="439" t="s">
        <v>6</v>
      </c>
      <c r="F133" s="440"/>
      <c r="G133" s="440"/>
      <c r="H133" s="440"/>
      <c r="I133" s="440"/>
      <c r="J133" s="440"/>
      <c r="K133" s="402"/>
      <c r="L133" s="403"/>
      <c r="M133" s="274"/>
    </row>
    <row r="134" spans="1:13" ht="21.75" customHeight="1">
      <c r="A134" s="77"/>
      <c r="B134" s="154"/>
      <c r="C134" s="492" t="s">
        <v>61</v>
      </c>
      <c r="D134" s="493"/>
      <c r="E134" s="439" t="s">
        <v>777</v>
      </c>
      <c r="F134" s="440"/>
      <c r="G134" s="440"/>
      <c r="H134" s="440"/>
      <c r="I134" s="440"/>
      <c r="J134" s="440"/>
      <c r="K134" s="402"/>
      <c r="L134" s="403"/>
      <c r="M134" s="274"/>
    </row>
    <row r="135" spans="1:13" ht="29.25" customHeight="1">
      <c r="A135" s="77"/>
      <c r="B135" s="154"/>
      <c r="C135" s="492" t="s">
        <v>1035</v>
      </c>
      <c r="D135" s="493"/>
      <c r="E135" s="439" t="s">
        <v>378</v>
      </c>
      <c r="F135" s="440"/>
      <c r="G135" s="440"/>
      <c r="H135" s="440"/>
      <c r="I135" s="440"/>
      <c r="J135" s="440"/>
      <c r="K135" s="402"/>
      <c r="L135" s="403"/>
      <c r="M135" s="274"/>
    </row>
    <row r="136" spans="1:13" ht="25.5">
      <c r="A136" s="77" t="s">
        <v>1032</v>
      </c>
      <c r="B136" s="154"/>
      <c r="C136" s="492" t="s">
        <v>62</v>
      </c>
      <c r="D136" s="493"/>
      <c r="E136" s="439" t="s">
        <v>478</v>
      </c>
      <c r="F136" s="440"/>
      <c r="G136" s="440"/>
      <c r="H136" s="440"/>
      <c r="I136" s="440"/>
      <c r="J136" s="440"/>
      <c r="K136" s="402"/>
      <c r="L136" s="403"/>
      <c r="M136" s="274"/>
    </row>
    <row r="137" spans="2:12" ht="12.75">
      <c r="B137" s="10"/>
      <c r="C137" s="153"/>
      <c r="D137" s="153"/>
      <c r="E137" s="152"/>
      <c r="F137" s="152"/>
      <c r="G137" s="152"/>
      <c r="H137" s="152"/>
      <c r="I137" s="152"/>
      <c r="J137" s="152"/>
      <c r="K137" s="152"/>
      <c r="L137" s="152"/>
    </row>
    <row r="138" spans="1:13" ht="25.5" customHeight="1">
      <c r="A138" s="77" t="s">
        <v>1034</v>
      </c>
      <c r="B138" s="196" t="s">
        <v>587</v>
      </c>
      <c r="C138" s="499" t="s">
        <v>20</v>
      </c>
      <c r="D138" s="499"/>
      <c r="E138" s="499"/>
      <c r="F138" s="499"/>
      <c r="G138" s="499"/>
      <c r="H138" s="499"/>
      <c r="I138" s="499"/>
      <c r="J138" s="499"/>
      <c r="K138" s="499"/>
      <c r="L138" s="499"/>
      <c r="M138" s="271"/>
    </row>
    <row r="139" spans="1:12" ht="22.5" customHeight="1">
      <c r="A139" s="77"/>
      <c r="B139" s="10"/>
      <c r="C139" s="512" t="s">
        <v>176</v>
      </c>
      <c r="D139" s="512"/>
      <c r="E139" s="512"/>
      <c r="F139" s="512"/>
      <c r="G139" s="512"/>
      <c r="H139" s="512"/>
      <c r="I139" s="512"/>
      <c r="J139" s="512"/>
      <c r="K139" s="512"/>
      <c r="L139" s="512"/>
    </row>
    <row r="140" spans="2:13" ht="12.75">
      <c r="B140" s="154"/>
      <c r="C140" s="492" t="s">
        <v>1036</v>
      </c>
      <c r="D140" s="493"/>
      <c r="E140" s="439" t="s">
        <v>778</v>
      </c>
      <c r="F140" s="440"/>
      <c r="G140" s="440"/>
      <c r="H140" s="440"/>
      <c r="I140" s="440"/>
      <c r="J140" s="440"/>
      <c r="K140" s="402"/>
      <c r="L140" s="403"/>
      <c r="M140" s="274"/>
    </row>
    <row r="141" spans="2:13" ht="12.75">
      <c r="B141" s="154"/>
      <c r="C141" s="492" t="s">
        <v>1037</v>
      </c>
      <c r="D141" s="492"/>
      <c r="E141" s="439" t="s">
        <v>751</v>
      </c>
      <c r="F141" s="440"/>
      <c r="G141" s="440"/>
      <c r="H141" s="440"/>
      <c r="I141" s="440"/>
      <c r="J141" s="440"/>
      <c r="K141" s="402"/>
      <c r="L141" s="403"/>
      <c r="M141" s="274"/>
    </row>
    <row r="142" spans="1:13" ht="163.5" customHeight="1">
      <c r="A142" s="77" t="s">
        <v>1038</v>
      </c>
      <c r="B142" s="154"/>
      <c r="C142" s="492" t="s">
        <v>1039</v>
      </c>
      <c r="D142" s="492"/>
      <c r="E142" s="439" t="s">
        <v>0</v>
      </c>
      <c r="F142" s="440"/>
      <c r="G142" s="440"/>
      <c r="H142" s="440"/>
      <c r="I142" s="440"/>
      <c r="J142" s="440"/>
      <c r="K142" s="402"/>
      <c r="L142" s="403"/>
      <c r="M142" s="274"/>
    </row>
    <row r="143" spans="1:13" ht="21.75" customHeight="1">
      <c r="A143" s="77"/>
      <c r="B143" s="154"/>
      <c r="C143" s="492" t="s">
        <v>61</v>
      </c>
      <c r="D143" s="493"/>
      <c r="E143" s="439" t="s">
        <v>779</v>
      </c>
      <c r="F143" s="440"/>
      <c r="G143" s="440"/>
      <c r="H143" s="440"/>
      <c r="I143" s="440"/>
      <c r="J143" s="440"/>
      <c r="K143" s="402"/>
      <c r="L143" s="403"/>
      <c r="M143" s="274"/>
    </row>
    <row r="144" spans="1:13" ht="12.75">
      <c r="A144" s="77"/>
      <c r="B144" s="154"/>
      <c r="C144" s="492" t="s">
        <v>1035</v>
      </c>
      <c r="D144" s="493"/>
      <c r="E144" s="439" t="s">
        <v>478</v>
      </c>
      <c r="F144" s="440"/>
      <c r="G144" s="440"/>
      <c r="H144" s="440"/>
      <c r="I144" s="440"/>
      <c r="J144" s="440"/>
      <c r="K144" s="402"/>
      <c r="L144" s="403"/>
      <c r="M144" s="274"/>
    </row>
    <row r="145" spans="1:13" ht="25.5">
      <c r="A145" s="77" t="s">
        <v>1032</v>
      </c>
      <c r="B145" s="154"/>
      <c r="C145" s="492" t="s">
        <v>62</v>
      </c>
      <c r="D145" s="493"/>
      <c r="E145" s="439" t="s">
        <v>478</v>
      </c>
      <c r="F145" s="440"/>
      <c r="G145" s="440"/>
      <c r="H145" s="440"/>
      <c r="I145" s="440"/>
      <c r="J145" s="440"/>
      <c r="K145" s="402"/>
      <c r="L145" s="403"/>
      <c r="M145" s="274"/>
    </row>
    <row r="146" spans="2:13" ht="12.75">
      <c r="B146" s="197"/>
      <c r="C146" s="7"/>
      <c r="D146" s="7"/>
      <c r="E146" s="7"/>
      <c r="F146" s="7"/>
      <c r="G146" s="7"/>
      <c r="H146" s="7"/>
      <c r="I146" s="7"/>
      <c r="J146" s="7"/>
      <c r="K146" s="7"/>
      <c r="L146" s="7"/>
      <c r="M146" s="272"/>
    </row>
    <row r="147" spans="2:12" ht="15.75">
      <c r="B147" s="8">
        <v>8</v>
      </c>
      <c r="C147" s="400" t="s">
        <v>177</v>
      </c>
      <c r="D147" s="400"/>
      <c r="E147" s="400"/>
      <c r="F147" s="400"/>
      <c r="G147" s="400"/>
      <c r="H147" s="400"/>
      <c r="I147" s="400"/>
      <c r="J147" s="400"/>
      <c r="K147" s="400"/>
      <c r="L147" s="400"/>
    </row>
    <row r="149" spans="2:13" ht="12.75" customHeight="1">
      <c r="B149" s="107" t="s">
        <v>580</v>
      </c>
      <c r="C149" s="514" t="s">
        <v>178</v>
      </c>
      <c r="D149" s="514"/>
      <c r="E149" s="514"/>
      <c r="F149" s="514"/>
      <c r="G149" s="514"/>
      <c r="H149" s="514"/>
      <c r="I149" s="514"/>
      <c r="J149" s="514"/>
      <c r="K149" s="514"/>
      <c r="L149" s="514"/>
      <c r="M149" s="271"/>
    </row>
    <row r="150" spans="2:13" ht="12.75">
      <c r="B150" s="215"/>
      <c r="C150" s="215"/>
      <c r="D150" s="215"/>
      <c r="E150" s="215"/>
      <c r="F150" s="215"/>
      <c r="G150" s="215"/>
      <c r="H150" s="215"/>
      <c r="I150" s="215"/>
      <c r="J150" s="215"/>
      <c r="K150" s="215"/>
      <c r="L150" s="215"/>
      <c r="M150" s="271"/>
    </row>
    <row r="151" spans="2:13" ht="28.5" customHeight="1">
      <c r="B151" s="215"/>
      <c r="C151" s="496" t="s">
        <v>179</v>
      </c>
      <c r="D151" s="496"/>
      <c r="E151" s="496" t="s">
        <v>192</v>
      </c>
      <c r="F151" s="496"/>
      <c r="G151" s="195" t="s">
        <v>180</v>
      </c>
      <c r="H151" s="216"/>
      <c r="I151" s="215"/>
      <c r="J151" s="215"/>
      <c r="K151" s="215"/>
      <c r="L151" s="215"/>
      <c r="M151" s="271"/>
    </row>
    <row r="152" spans="2:14" ht="12.75">
      <c r="B152" s="215"/>
      <c r="C152" s="515" t="s">
        <v>1050</v>
      </c>
      <c r="D152" s="516"/>
      <c r="E152" s="576">
        <v>3.15</v>
      </c>
      <c r="F152" s="576"/>
      <c r="G152" s="198"/>
      <c r="H152" s="215"/>
      <c r="I152" s="215"/>
      <c r="J152" s="215"/>
      <c r="K152" s="215"/>
      <c r="L152" s="215"/>
      <c r="M152" s="271"/>
      <c r="N152" s="219" t="b">
        <v>1</v>
      </c>
    </row>
    <row r="153" spans="2:14" ht="12.75">
      <c r="B153" s="215"/>
      <c r="C153" s="515" t="s">
        <v>1051</v>
      </c>
      <c r="D153" s="516"/>
      <c r="E153" s="574">
        <v>3.1</v>
      </c>
      <c r="F153" s="575"/>
      <c r="G153" s="198"/>
      <c r="H153" s="215"/>
      <c r="I153" s="215"/>
      <c r="J153" s="215"/>
      <c r="K153" s="215"/>
      <c r="L153" s="215"/>
      <c r="M153" s="271"/>
      <c r="N153" s="219"/>
    </row>
    <row r="154" spans="2:14" ht="13.5" thickBot="1">
      <c r="B154" s="215"/>
      <c r="C154" s="517" t="s">
        <v>1052</v>
      </c>
      <c r="D154" s="518"/>
      <c r="E154" s="513">
        <v>3.1</v>
      </c>
      <c r="F154" s="513"/>
      <c r="G154" s="198"/>
      <c r="H154" s="215"/>
      <c r="I154" s="215"/>
      <c r="J154" s="215"/>
      <c r="K154" s="215"/>
      <c r="L154" s="215"/>
      <c r="M154" s="271"/>
      <c r="N154" s="219" t="b">
        <v>1</v>
      </c>
    </row>
    <row r="155" ht="12.75"/>
    <row r="156" spans="2:13" s="248" customFormat="1" ht="27" customHeight="1">
      <c r="B156" s="277" t="s">
        <v>584</v>
      </c>
      <c r="C156" s="480" t="s">
        <v>23</v>
      </c>
      <c r="D156" s="480"/>
      <c r="E156" s="480"/>
      <c r="F156" s="480"/>
      <c r="G156" s="480"/>
      <c r="H156" s="480"/>
      <c r="I156" s="480"/>
      <c r="J156" s="480"/>
      <c r="K156" s="480"/>
      <c r="L156" s="480"/>
      <c r="M156" s="278"/>
    </row>
    <row r="157" spans="2:13" s="248" customFormat="1" ht="12.75">
      <c r="B157" s="249"/>
      <c r="C157" s="249"/>
      <c r="D157" s="249"/>
      <c r="E157" s="249"/>
      <c r="F157" s="249"/>
      <c r="G157" s="249"/>
      <c r="H157" s="249"/>
      <c r="I157" s="249"/>
      <c r="J157" s="249"/>
      <c r="K157" s="249"/>
      <c r="L157" s="249"/>
      <c r="M157" s="278"/>
    </row>
    <row r="158" spans="2:13" s="248" customFormat="1" ht="12.75">
      <c r="B158" s="279"/>
      <c r="C158" s="474" t="s">
        <v>739</v>
      </c>
      <c r="D158" s="475"/>
      <c r="E158" s="570" t="s">
        <v>475</v>
      </c>
      <c r="F158" s="571"/>
      <c r="G158" s="571"/>
      <c r="H158" s="571"/>
      <c r="I158" s="571"/>
      <c r="J158" s="571"/>
      <c r="K158" s="572"/>
      <c r="L158" s="573"/>
      <c r="M158" s="280"/>
    </row>
    <row r="159" spans="2:13" s="248" customFormat="1" ht="12.75">
      <c r="B159" s="279"/>
      <c r="C159" s="474" t="s">
        <v>740</v>
      </c>
      <c r="D159" s="474"/>
      <c r="E159" s="476"/>
      <c r="F159" s="477"/>
      <c r="G159" s="477"/>
      <c r="H159" s="477"/>
      <c r="I159" s="477"/>
      <c r="J159" s="477"/>
      <c r="K159" s="478"/>
      <c r="L159" s="479"/>
      <c r="M159" s="280"/>
    </row>
    <row r="160" spans="1:13" s="248" customFormat="1" ht="63.75">
      <c r="A160" s="250" t="s">
        <v>1038</v>
      </c>
      <c r="B160" s="279"/>
      <c r="C160" s="474" t="s">
        <v>741</v>
      </c>
      <c r="D160" s="474"/>
      <c r="E160" s="476"/>
      <c r="F160" s="477"/>
      <c r="G160" s="477"/>
      <c r="H160" s="477"/>
      <c r="I160" s="477"/>
      <c r="J160" s="477"/>
      <c r="K160" s="478"/>
      <c r="L160" s="479"/>
      <c r="M160" s="280"/>
    </row>
    <row r="161" spans="1:13" s="248" customFormat="1" ht="21.75" customHeight="1">
      <c r="A161" s="250"/>
      <c r="B161" s="279"/>
      <c r="C161" s="474" t="s">
        <v>742</v>
      </c>
      <c r="D161" s="475"/>
      <c r="E161" s="476"/>
      <c r="F161" s="477"/>
      <c r="G161" s="477"/>
      <c r="H161" s="477"/>
      <c r="I161" s="477"/>
      <c r="J161" s="477"/>
      <c r="K161" s="478"/>
      <c r="L161" s="479"/>
      <c r="M161" s="280"/>
    </row>
    <row r="162" spans="1:13" s="248" customFormat="1" ht="12.75">
      <c r="A162" s="250"/>
      <c r="B162" s="279"/>
      <c r="C162" s="474" t="s">
        <v>743</v>
      </c>
      <c r="D162" s="475"/>
      <c r="E162" s="476"/>
      <c r="F162" s="477"/>
      <c r="G162" s="477"/>
      <c r="H162" s="477"/>
      <c r="I162" s="477"/>
      <c r="J162" s="477"/>
      <c r="K162" s="478"/>
      <c r="L162" s="479"/>
      <c r="M162" s="280"/>
    </row>
    <row r="163" spans="1:13" s="248" customFormat="1" ht="25.5">
      <c r="A163" s="250" t="s">
        <v>1032</v>
      </c>
      <c r="B163" s="279"/>
      <c r="C163" s="474" t="s">
        <v>744</v>
      </c>
      <c r="D163" s="475"/>
      <c r="E163" s="476"/>
      <c r="F163" s="477"/>
      <c r="G163" s="477"/>
      <c r="H163" s="477"/>
      <c r="I163" s="477"/>
      <c r="J163" s="477"/>
      <c r="K163" s="478"/>
      <c r="L163" s="479"/>
      <c r="M163" s="280"/>
    </row>
    <row r="164" s="248" customFormat="1" ht="12.75">
      <c r="M164" s="281"/>
    </row>
    <row r="165" spans="1:13" s="248" customFormat="1" ht="12.75">
      <c r="A165" s="250"/>
      <c r="B165" s="277" t="s">
        <v>617</v>
      </c>
      <c r="C165" s="569" t="s">
        <v>745</v>
      </c>
      <c r="D165" s="569"/>
      <c r="E165" s="569"/>
      <c r="F165" s="569"/>
      <c r="G165" s="569"/>
      <c r="H165" s="569"/>
      <c r="I165" s="569"/>
      <c r="J165" s="569"/>
      <c r="K165" s="569"/>
      <c r="L165" s="569"/>
      <c r="M165" s="282"/>
    </row>
    <row r="166" spans="3:13" s="248" customFormat="1" ht="25.5" customHeight="1">
      <c r="C166" s="548" t="s">
        <v>25</v>
      </c>
      <c r="D166" s="548"/>
      <c r="E166" s="548"/>
      <c r="F166" s="548"/>
      <c r="G166" s="548"/>
      <c r="H166" s="548"/>
      <c r="I166" s="548"/>
      <c r="J166" s="548"/>
      <c r="K166" s="548"/>
      <c r="L166" s="548"/>
      <c r="M166" s="282"/>
    </row>
    <row r="167" spans="3:13" s="248" customFormat="1" ht="18.75" customHeight="1">
      <c r="C167" s="464" t="s">
        <v>181</v>
      </c>
      <c r="D167" s="465"/>
      <c r="E167" s="283" t="s">
        <v>182</v>
      </c>
      <c r="F167" s="464" t="s">
        <v>183</v>
      </c>
      <c r="G167" s="466"/>
      <c r="H167" s="465"/>
      <c r="I167" s="467" t="s">
        <v>22</v>
      </c>
      <c r="J167" s="467"/>
      <c r="K167" s="467"/>
      <c r="L167" s="283" t="s">
        <v>184</v>
      </c>
      <c r="M167" s="284"/>
    </row>
    <row r="168" spans="3:13" s="248" customFormat="1" ht="12.75">
      <c r="C168" s="468"/>
      <c r="D168" s="469"/>
      <c r="E168" s="285" t="s">
        <v>621</v>
      </c>
      <c r="F168" s="470"/>
      <c r="G168" s="471"/>
      <c r="H168" s="472"/>
      <c r="I168" s="473"/>
      <c r="J168" s="473"/>
      <c r="K168" s="473"/>
      <c r="L168" s="285" t="s">
        <v>621</v>
      </c>
      <c r="M168" s="281"/>
    </row>
    <row r="169" spans="3:13" s="248" customFormat="1" ht="12.75">
      <c r="C169" s="468"/>
      <c r="D169" s="568"/>
      <c r="E169" s="285" t="s">
        <v>621</v>
      </c>
      <c r="F169" s="470"/>
      <c r="G169" s="471"/>
      <c r="H169" s="472"/>
      <c r="I169" s="470"/>
      <c r="J169" s="471"/>
      <c r="K169" s="472"/>
      <c r="L169" s="285" t="s">
        <v>621</v>
      </c>
      <c r="M169" s="281"/>
    </row>
    <row r="170" s="248" customFormat="1" ht="12.75">
      <c r="M170" s="281"/>
    </row>
    <row r="171" spans="2:13" s="248" customFormat="1" ht="26.25" customHeight="1">
      <c r="B171" s="277" t="s">
        <v>586</v>
      </c>
      <c r="C171" s="569" t="s">
        <v>746</v>
      </c>
      <c r="D171" s="569"/>
      <c r="E171" s="569"/>
      <c r="F171" s="569"/>
      <c r="G171" s="569"/>
      <c r="H171" s="569"/>
      <c r="I171" s="569"/>
      <c r="J171" s="569"/>
      <c r="K171" s="569"/>
      <c r="L171" s="569"/>
      <c r="M171" s="282"/>
    </row>
    <row r="172" spans="3:13" s="248" customFormat="1" ht="25.5" customHeight="1">
      <c r="C172" s="548" t="s">
        <v>26</v>
      </c>
      <c r="D172" s="548"/>
      <c r="E172" s="548"/>
      <c r="F172" s="548"/>
      <c r="G172" s="548"/>
      <c r="H172" s="548"/>
      <c r="I172" s="548"/>
      <c r="J172" s="548"/>
      <c r="K172" s="548"/>
      <c r="L172" s="548"/>
      <c r="M172" s="282"/>
    </row>
    <row r="173" spans="3:13" s="248" customFormat="1" ht="18.75" customHeight="1">
      <c r="C173" s="464" t="s">
        <v>181</v>
      </c>
      <c r="D173" s="465"/>
      <c r="E173" s="283" t="s">
        <v>182</v>
      </c>
      <c r="F173" s="464" t="s">
        <v>183</v>
      </c>
      <c r="G173" s="466"/>
      <c r="H173" s="465"/>
      <c r="I173" s="467" t="s">
        <v>22</v>
      </c>
      <c r="J173" s="467"/>
      <c r="K173" s="467"/>
      <c r="L173" s="283" t="s">
        <v>184</v>
      </c>
      <c r="M173" s="284"/>
    </row>
    <row r="174" spans="3:13" s="248" customFormat="1" ht="12.75">
      <c r="C174" s="468"/>
      <c r="D174" s="469"/>
      <c r="E174" s="285" t="s">
        <v>621</v>
      </c>
      <c r="F174" s="470"/>
      <c r="G174" s="471"/>
      <c r="H174" s="472"/>
      <c r="I174" s="473"/>
      <c r="J174" s="473"/>
      <c r="K174" s="473"/>
      <c r="L174" s="285" t="s">
        <v>621</v>
      </c>
      <c r="M174" s="281"/>
    </row>
    <row r="175" spans="3:13" s="248" customFormat="1" ht="12.75">
      <c r="C175" s="468"/>
      <c r="D175" s="568"/>
      <c r="E175" s="285" t="s">
        <v>621</v>
      </c>
      <c r="F175" s="470"/>
      <c r="G175" s="471"/>
      <c r="H175" s="472"/>
      <c r="I175" s="470"/>
      <c r="J175" s="471"/>
      <c r="K175" s="472"/>
      <c r="L175" s="285" t="s">
        <v>621</v>
      </c>
      <c r="M175" s="281"/>
    </row>
    <row r="176" s="248" customFormat="1" ht="12.75">
      <c r="M176" s="281"/>
    </row>
    <row r="177" spans="1:13" s="248" customFormat="1" ht="25.5">
      <c r="A177" s="250" t="s">
        <v>1032</v>
      </c>
      <c r="B177" s="286" t="s">
        <v>587</v>
      </c>
      <c r="C177" s="569" t="s">
        <v>27</v>
      </c>
      <c r="D177" s="569"/>
      <c r="E177" s="569"/>
      <c r="F177" s="569"/>
      <c r="G177" s="569"/>
      <c r="H177" s="569"/>
      <c r="I177" s="569"/>
      <c r="J177" s="569"/>
      <c r="K177" s="569"/>
      <c r="L177" s="569"/>
      <c r="M177" s="282"/>
    </row>
    <row r="178" s="248" customFormat="1" ht="12.75">
      <c r="M178" s="281"/>
    </row>
    <row r="179" spans="3:13" s="248" customFormat="1" ht="22.5" customHeight="1">
      <c r="C179" s="464" t="s">
        <v>185</v>
      </c>
      <c r="D179" s="465"/>
      <c r="E179" s="464" t="s">
        <v>186</v>
      </c>
      <c r="F179" s="465"/>
      <c r="G179" s="464" t="s">
        <v>24</v>
      </c>
      <c r="H179" s="465"/>
      <c r="I179" s="464" t="s">
        <v>187</v>
      </c>
      <c r="J179" s="466"/>
      <c r="K179" s="466"/>
      <c r="L179" s="465"/>
      <c r="M179" s="281"/>
    </row>
    <row r="180" spans="3:13" s="248" customFormat="1" ht="12.75">
      <c r="C180" s="545"/>
      <c r="D180" s="547"/>
      <c r="E180" s="549"/>
      <c r="F180" s="550"/>
      <c r="G180" s="551" t="s">
        <v>621</v>
      </c>
      <c r="H180" s="552"/>
      <c r="I180" s="545"/>
      <c r="J180" s="546"/>
      <c r="K180" s="546"/>
      <c r="L180" s="547"/>
      <c r="M180" s="281"/>
    </row>
    <row r="181" spans="3:13" s="248" customFormat="1" ht="12.75">
      <c r="C181" s="545"/>
      <c r="D181" s="547"/>
      <c r="E181" s="549"/>
      <c r="F181" s="550"/>
      <c r="G181" s="551" t="s">
        <v>621</v>
      </c>
      <c r="H181" s="552"/>
      <c r="I181" s="545"/>
      <c r="J181" s="546"/>
      <c r="K181" s="546"/>
      <c r="L181" s="547"/>
      <c r="M181" s="281"/>
    </row>
    <row r="182" spans="3:13" s="248" customFormat="1" ht="12.75">
      <c r="C182" s="545"/>
      <c r="D182" s="547"/>
      <c r="E182" s="549"/>
      <c r="F182" s="550"/>
      <c r="G182" s="551" t="s">
        <v>621</v>
      </c>
      <c r="H182" s="552"/>
      <c r="I182" s="545"/>
      <c r="J182" s="546"/>
      <c r="K182" s="546"/>
      <c r="L182" s="547"/>
      <c r="M182" s="281"/>
    </row>
    <row r="183" spans="3:13" s="248" customFormat="1" ht="12.75">
      <c r="C183" s="545"/>
      <c r="D183" s="547"/>
      <c r="E183" s="549"/>
      <c r="F183" s="550"/>
      <c r="G183" s="551" t="s">
        <v>621</v>
      </c>
      <c r="H183" s="552"/>
      <c r="I183" s="545"/>
      <c r="J183" s="546"/>
      <c r="K183" s="546"/>
      <c r="L183" s="547"/>
      <c r="M183" s="281"/>
    </row>
    <row r="184" s="248" customFormat="1" ht="12.75">
      <c r="M184" s="281"/>
    </row>
    <row r="185" spans="1:13" s="288" customFormat="1" ht="12.75">
      <c r="A185" s="287"/>
      <c r="B185" s="287"/>
      <c r="C185" s="583" t="s">
        <v>28</v>
      </c>
      <c r="D185" s="583"/>
      <c r="E185" s="583"/>
      <c r="F185" s="583"/>
      <c r="G185" s="583"/>
      <c r="H185" s="583"/>
      <c r="M185" s="289"/>
    </row>
    <row r="186" s="288" customFormat="1" ht="12.75">
      <c r="M186" s="289"/>
    </row>
    <row r="187" s="288" customFormat="1" ht="12.75">
      <c r="M187" s="289"/>
    </row>
    <row r="188" s="288" customFormat="1" ht="12.75">
      <c r="M188" s="289"/>
    </row>
    <row r="189" s="288" customFormat="1" ht="12.75">
      <c r="M189" s="289"/>
    </row>
    <row r="190" s="288" customFormat="1" ht="12.75">
      <c r="M190" s="289"/>
    </row>
    <row r="191" s="288" customFormat="1" ht="12.75">
      <c r="M191" s="289"/>
    </row>
    <row r="192" s="288" customFormat="1" ht="12.75">
      <c r="M192" s="289"/>
    </row>
    <row r="193" s="288" customFormat="1" ht="12.75">
      <c r="M193" s="289"/>
    </row>
    <row r="194" s="288" customFormat="1" ht="12.75">
      <c r="M194" s="289"/>
    </row>
    <row r="195" s="288" customFormat="1" ht="12.75">
      <c r="M195" s="289"/>
    </row>
    <row r="196" s="288" customFormat="1" ht="12.75">
      <c r="M196" s="289"/>
    </row>
    <row r="197" s="288" customFormat="1" ht="12.75">
      <c r="M197" s="289"/>
    </row>
    <row r="198" s="288" customFormat="1" ht="12.75">
      <c r="M198" s="289"/>
    </row>
    <row r="199" s="288" customFormat="1" ht="12.75">
      <c r="M199" s="289"/>
    </row>
    <row r="200" s="288" customFormat="1" ht="12.75">
      <c r="M200" s="289"/>
    </row>
    <row r="201" s="288" customFormat="1" ht="12.75">
      <c r="M201" s="289"/>
    </row>
    <row r="202" s="288" customFormat="1" ht="12.75">
      <c r="M202" s="289"/>
    </row>
    <row r="203" s="288" customFormat="1" ht="12.75">
      <c r="M203" s="289"/>
    </row>
    <row r="204" s="288" customFormat="1" ht="12.75">
      <c r="M204" s="289"/>
    </row>
    <row r="205" s="288" customFormat="1" ht="12.75">
      <c r="M205" s="289"/>
    </row>
    <row r="206" s="288" customFormat="1" ht="12.75">
      <c r="M206" s="289"/>
    </row>
    <row r="207" s="288" customFormat="1" ht="12.75">
      <c r="M207" s="289"/>
    </row>
    <row r="208" s="288" customFormat="1" ht="12.75">
      <c r="M208" s="289"/>
    </row>
    <row r="209" s="288" customFormat="1" ht="12.75">
      <c r="M209" s="289"/>
    </row>
    <row r="210" s="288" customFormat="1" ht="12.75">
      <c r="M210" s="289"/>
    </row>
    <row r="211" s="288" customFormat="1" ht="12.75">
      <c r="M211" s="289"/>
    </row>
    <row r="212" s="288" customFormat="1" ht="12.75">
      <c r="M212" s="289"/>
    </row>
    <row r="213" s="288" customFormat="1" ht="12.75">
      <c r="M213" s="289"/>
    </row>
    <row r="214" s="288" customFormat="1" ht="12.75">
      <c r="M214" s="289"/>
    </row>
    <row r="215" s="288" customFormat="1" ht="12.75">
      <c r="M215" s="289"/>
    </row>
    <row r="216" s="288" customFormat="1" ht="12.75">
      <c r="M216" s="289"/>
    </row>
    <row r="217" s="288" customFormat="1" ht="12.75">
      <c r="M217" s="289"/>
    </row>
    <row r="218" s="288" customFormat="1" ht="12.75">
      <c r="M218" s="289"/>
    </row>
    <row r="219" s="288" customFormat="1" ht="12.75">
      <c r="M219" s="289"/>
    </row>
    <row r="220" s="288" customFormat="1" ht="12.75">
      <c r="M220" s="289"/>
    </row>
    <row r="221" s="288" customFormat="1" ht="12.75">
      <c r="M221" s="289"/>
    </row>
    <row r="222" s="288" customFormat="1" ht="12.75">
      <c r="M222" s="289"/>
    </row>
    <row r="223" s="288" customFormat="1" ht="12.75">
      <c r="M223" s="289"/>
    </row>
    <row r="224" s="288" customFormat="1" ht="12.75">
      <c r="M224" s="289"/>
    </row>
    <row r="225" s="288" customFormat="1" ht="12.75">
      <c r="M225" s="289"/>
    </row>
    <row r="226" s="288" customFormat="1" ht="12.75">
      <c r="M226" s="289"/>
    </row>
    <row r="227" s="288" customFormat="1" ht="12.75">
      <c r="M227" s="289"/>
    </row>
    <row r="228" s="288" customFormat="1" ht="12.75">
      <c r="M228" s="289"/>
    </row>
    <row r="229" s="288" customFormat="1" ht="12.75">
      <c r="M229" s="289"/>
    </row>
    <row r="230" s="288" customFormat="1" ht="12.75">
      <c r="M230" s="289"/>
    </row>
    <row r="231" s="288" customFormat="1" ht="12.75">
      <c r="M231" s="289"/>
    </row>
    <row r="232" s="288" customFormat="1" ht="12.75">
      <c r="M232" s="289"/>
    </row>
    <row r="233" s="288" customFormat="1" ht="12.75">
      <c r="M233" s="289"/>
    </row>
    <row r="234" s="288" customFormat="1" ht="12.75">
      <c r="M234" s="289"/>
    </row>
    <row r="235" s="288" customFormat="1" ht="12.75">
      <c r="M235" s="289"/>
    </row>
    <row r="236" s="288" customFormat="1" ht="12.75">
      <c r="M236" s="289"/>
    </row>
    <row r="237" s="288" customFormat="1" ht="12.75">
      <c r="M237" s="289"/>
    </row>
    <row r="238" s="288" customFormat="1" ht="12.75">
      <c r="M238" s="289"/>
    </row>
    <row r="239" s="288" customFormat="1" ht="12.75">
      <c r="M239" s="289"/>
    </row>
    <row r="240" s="288" customFormat="1" ht="12.75">
      <c r="M240" s="289"/>
    </row>
    <row r="241" s="288" customFormat="1" ht="12.75">
      <c r="M241" s="289"/>
    </row>
    <row r="242" s="288" customFormat="1" ht="12.75">
      <c r="M242" s="289"/>
    </row>
    <row r="243" s="288" customFormat="1" ht="12.75">
      <c r="M243" s="289"/>
    </row>
    <row r="244" s="288" customFormat="1" ht="12.75">
      <c r="M244" s="289"/>
    </row>
    <row r="245" s="288" customFormat="1" ht="12.75">
      <c r="M245" s="289"/>
    </row>
  </sheetData>
  <sheetProtection formatRows="0" insertRows="0"/>
  <mergeCells count="343">
    <mergeCell ref="E61:L61"/>
    <mergeCell ref="E62:L62"/>
    <mergeCell ref="E63:L63"/>
    <mergeCell ref="E64:L64"/>
    <mergeCell ref="C183:D183"/>
    <mergeCell ref="B3:G3"/>
    <mergeCell ref="C23:L23"/>
    <mergeCell ref="E31:L31"/>
    <mergeCell ref="E32:L32"/>
    <mergeCell ref="C5:L5"/>
    <mergeCell ref="C15:D15"/>
    <mergeCell ref="E15:F15"/>
    <mergeCell ref="C16:D16"/>
    <mergeCell ref="E16:F16"/>
    <mergeCell ref="C81:D82"/>
    <mergeCell ref="C17:D17"/>
    <mergeCell ref="C185:H185"/>
    <mergeCell ref="C129:L129"/>
    <mergeCell ref="C130:L130"/>
    <mergeCell ref="C84:D84"/>
    <mergeCell ref="C85:D85"/>
    <mergeCell ref="C86:D86"/>
    <mergeCell ref="C179:D179"/>
    <mergeCell ref="C177:L177"/>
    <mergeCell ref="C88:D88"/>
    <mergeCell ref="H88:I88"/>
    <mergeCell ref="F87:G87"/>
    <mergeCell ref="F83:G83"/>
    <mergeCell ref="C87:D87"/>
    <mergeCell ref="E81:E82"/>
    <mergeCell ref="F84:G84"/>
    <mergeCell ref="C83:D83"/>
    <mergeCell ref="F86:G86"/>
    <mergeCell ref="F81:G82"/>
    <mergeCell ref="C171:L171"/>
    <mergeCell ref="C147:L147"/>
    <mergeCell ref="E158:L158"/>
    <mergeCell ref="C159:D159"/>
    <mergeCell ref="C167:D167"/>
    <mergeCell ref="I168:K168"/>
    <mergeCell ref="C153:D153"/>
    <mergeCell ref="E153:F153"/>
    <mergeCell ref="E152:F152"/>
    <mergeCell ref="C151:D151"/>
    <mergeCell ref="C182:D182"/>
    <mergeCell ref="C181:D181"/>
    <mergeCell ref="I180:L180"/>
    <mergeCell ref="C180:D180"/>
    <mergeCell ref="G182:H182"/>
    <mergeCell ref="E181:F181"/>
    <mergeCell ref="G181:H181"/>
    <mergeCell ref="E182:F182"/>
    <mergeCell ref="I181:L181"/>
    <mergeCell ref="F175:H175"/>
    <mergeCell ref="I175:K175"/>
    <mergeCell ref="G180:H180"/>
    <mergeCell ref="C169:D169"/>
    <mergeCell ref="I169:K169"/>
    <mergeCell ref="E180:F180"/>
    <mergeCell ref="F169:H169"/>
    <mergeCell ref="E179:F179"/>
    <mergeCell ref="I179:L179"/>
    <mergeCell ref="G179:H179"/>
    <mergeCell ref="C140:D140"/>
    <mergeCell ref="E140:L140"/>
    <mergeCell ref="C165:L165"/>
    <mergeCell ref="C166:L166"/>
    <mergeCell ref="E151:F151"/>
    <mergeCell ref="E142:L142"/>
    <mergeCell ref="C141:D141"/>
    <mergeCell ref="E159:L159"/>
    <mergeCell ref="C160:D160"/>
    <mergeCell ref="E160:L160"/>
    <mergeCell ref="C175:D175"/>
    <mergeCell ref="F167:H167"/>
    <mergeCell ref="C124:D124"/>
    <mergeCell ref="C144:D144"/>
    <mergeCell ref="E144:L144"/>
    <mergeCell ref="C139:L139"/>
    <mergeCell ref="C138:L138"/>
    <mergeCell ref="C145:D145"/>
    <mergeCell ref="C142:D142"/>
    <mergeCell ref="E145:L145"/>
    <mergeCell ref="C36:D36"/>
    <mergeCell ref="C40:L40"/>
    <mergeCell ref="C30:L30"/>
    <mergeCell ref="E36:L36"/>
    <mergeCell ref="E37:L37"/>
    <mergeCell ref="H89:I89"/>
    <mergeCell ref="H84:I84"/>
    <mergeCell ref="H87:I87"/>
    <mergeCell ref="K88:L88"/>
    <mergeCell ref="K84:L84"/>
    <mergeCell ref="B114:B116"/>
    <mergeCell ref="C123:D123"/>
    <mergeCell ref="C117:D117"/>
    <mergeCell ref="C121:D121"/>
    <mergeCell ref="C120:D120"/>
    <mergeCell ref="C119:D119"/>
    <mergeCell ref="C114:D114"/>
    <mergeCell ref="B117:B120"/>
    <mergeCell ref="B121:B124"/>
    <mergeCell ref="C122:D122"/>
    <mergeCell ref="C7:L7"/>
    <mergeCell ref="C25:L25"/>
    <mergeCell ref="C29:L29"/>
    <mergeCell ref="C21:D21"/>
    <mergeCell ref="D9:L9"/>
    <mergeCell ref="D10:L10"/>
    <mergeCell ref="E18:F18"/>
    <mergeCell ref="C13:D13"/>
    <mergeCell ref="E21:F21"/>
    <mergeCell ref="E183:F183"/>
    <mergeCell ref="G183:H183"/>
    <mergeCell ref="E141:L141"/>
    <mergeCell ref="C91:D91"/>
    <mergeCell ref="C143:D143"/>
    <mergeCell ref="E143:L143"/>
    <mergeCell ref="C132:D132"/>
    <mergeCell ref="E132:L132"/>
    <mergeCell ref="C131:D131"/>
    <mergeCell ref="E122:F122"/>
    <mergeCell ref="C89:D89"/>
    <mergeCell ref="H90:I90"/>
    <mergeCell ref="C90:D90"/>
    <mergeCell ref="F90:G90"/>
    <mergeCell ref="F88:G88"/>
    <mergeCell ref="I183:L183"/>
    <mergeCell ref="I182:L182"/>
    <mergeCell ref="C172:L172"/>
    <mergeCell ref="E134:L134"/>
    <mergeCell ref="C158:D158"/>
    <mergeCell ref="K86:L86"/>
    <mergeCell ref="H86:I86"/>
    <mergeCell ref="H83:I83"/>
    <mergeCell ref="K83:L83"/>
    <mergeCell ref="H85:I85"/>
    <mergeCell ref="F89:G89"/>
    <mergeCell ref="K87:L87"/>
    <mergeCell ref="K89:L89"/>
    <mergeCell ref="K85:L85"/>
    <mergeCell ref="F85:G85"/>
    <mergeCell ref="C80:L80"/>
    <mergeCell ref="C77:L77"/>
    <mergeCell ref="C79:L79"/>
    <mergeCell ref="E74:I74"/>
    <mergeCell ref="E73:I73"/>
    <mergeCell ref="C74:D74"/>
    <mergeCell ref="C72:D72"/>
    <mergeCell ref="C70:D70"/>
    <mergeCell ref="E70:I70"/>
    <mergeCell ref="E71:I71"/>
    <mergeCell ref="E72:I72"/>
    <mergeCell ref="J73:L73"/>
    <mergeCell ref="E117:F117"/>
    <mergeCell ref="C54:L54"/>
    <mergeCell ref="C55:L55"/>
    <mergeCell ref="C56:L56"/>
    <mergeCell ref="C60:D60"/>
    <mergeCell ref="C59:L59"/>
    <mergeCell ref="C73:D73"/>
    <mergeCell ref="J70:L70"/>
    <mergeCell ref="J71:L71"/>
    <mergeCell ref="J72:L72"/>
    <mergeCell ref="E131:L131"/>
    <mergeCell ref="E120:F120"/>
    <mergeCell ref="E121:F121"/>
    <mergeCell ref="E118:F118"/>
    <mergeCell ref="E119:F119"/>
    <mergeCell ref="C133:D133"/>
    <mergeCell ref="E123:F123"/>
    <mergeCell ref="E124:F124"/>
    <mergeCell ref="E136:L136"/>
    <mergeCell ref="C136:D136"/>
    <mergeCell ref="C134:D134"/>
    <mergeCell ref="C135:D135"/>
    <mergeCell ref="E135:L135"/>
    <mergeCell ref="E133:L133"/>
    <mergeCell ref="C110:L110"/>
    <mergeCell ref="C107:E107"/>
    <mergeCell ref="C108:K108"/>
    <mergeCell ref="C106:E106"/>
    <mergeCell ref="G105:L105"/>
    <mergeCell ref="G106:L106"/>
    <mergeCell ref="C105:E105"/>
    <mergeCell ref="C102:E102"/>
    <mergeCell ref="C103:E103"/>
    <mergeCell ref="C104:E104"/>
    <mergeCell ref="C100:E100"/>
    <mergeCell ref="C101:E101"/>
    <mergeCell ref="G107:L107"/>
    <mergeCell ref="C92:D92"/>
    <mergeCell ref="F91:G91"/>
    <mergeCell ref="H91:I91"/>
    <mergeCell ref="C99:E99"/>
    <mergeCell ref="F92:G92"/>
    <mergeCell ref="C93:K93"/>
    <mergeCell ref="G98:L98"/>
    <mergeCell ref="C98:E98"/>
    <mergeCell ref="G99:L99"/>
    <mergeCell ref="C97:E97"/>
    <mergeCell ref="G47:L47"/>
    <mergeCell ref="E45:F45"/>
    <mergeCell ref="E46:F46"/>
    <mergeCell ref="K91:L91"/>
    <mergeCell ref="K92:L92"/>
    <mergeCell ref="H92:I92"/>
    <mergeCell ref="G51:L51"/>
    <mergeCell ref="H82:I82"/>
    <mergeCell ref="H81:L81"/>
    <mergeCell ref="C75:K75"/>
    <mergeCell ref="E47:F47"/>
    <mergeCell ref="G49:L49"/>
    <mergeCell ref="E49:F49"/>
    <mergeCell ref="E50:F50"/>
    <mergeCell ref="G50:L50"/>
    <mergeCell ref="C44:D44"/>
    <mergeCell ref="G48:L48"/>
    <mergeCell ref="E48:F48"/>
    <mergeCell ref="C47:D47"/>
    <mergeCell ref="G44:L44"/>
    <mergeCell ref="C12:D12"/>
    <mergeCell ref="E12:F12"/>
    <mergeCell ref="E13:F13"/>
    <mergeCell ref="C14:D14"/>
    <mergeCell ref="E14:F14"/>
    <mergeCell ref="C37:D37"/>
    <mergeCell ref="E33:L33"/>
    <mergeCell ref="E35:L35"/>
    <mergeCell ref="C35:D35"/>
    <mergeCell ref="C33:D33"/>
    <mergeCell ref="E17:F17"/>
    <mergeCell ref="C18:D18"/>
    <mergeCell ref="E19:F19"/>
    <mergeCell ref="J13:L13"/>
    <mergeCell ref="J17:L17"/>
    <mergeCell ref="G14:I14"/>
    <mergeCell ref="G15:I15"/>
    <mergeCell ref="G16:I16"/>
    <mergeCell ref="G17:I17"/>
    <mergeCell ref="J18:L18"/>
    <mergeCell ref="C8:L8"/>
    <mergeCell ref="E154:F154"/>
    <mergeCell ref="C149:L149"/>
    <mergeCell ref="C152:D152"/>
    <mergeCell ref="C154:D154"/>
    <mergeCell ref="E42:F42"/>
    <mergeCell ref="C43:D43"/>
    <mergeCell ref="E43:F43"/>
    <mergeCell ref="J22:L22"/>
    <mergeCell ref="J16:L16"/>
    <mergeCell ref="B2:M2"/>
    <mergeCell ref="C27:L27"/>
    <mergeCell ref="C32:D32"/>
    <mergeCell ref="C31:D31"/>
    <mergeCell ref="G12:I12"/>
    <mergeCell ref="G13:I13"/>
    <mergeCell ref="J20:L20"/>
    <mergeCell ref="J12:L12"/>
    <mergeCell ref="J14:L14"/>
    <mergeCell ref="J15:L15"/>
    <mergeCell ref="C71:D71"/>
    <mergeCell ref="C61:D61"/>
    <mergeCell ref="C52:K52"/>
    <mergeCell ref="C49:D49"/>
    <mergeCell ref="E60:L60"/>
    <mergeCell ref="C50:D50"/>
    <mergeCell ref="C67:L67"/>
    <mergeCell ref="J69:L69"/>
    <mergeCell ref="C58:L58"/>
    <mergeCell ref="E51:F51"/>
    <mergeCell ref="J21:L21"/>
    <mergeCell ref="C22:D22"/>
    <mergeCell ref="J19:L19"/>
    <mergeCell ref="C19:D19"/>
    <mergeCell ref="C20:D20"/>
    <mergeCell ref="E20:F20"/>
    <mergeCell ref="E22:F22"/>
    <mergeCell ref="G22:I22"/>
    <mergeCell ref="C48:D48"/>
    <mergeCell ref="C51:D51"/>
    <mergeCell ref="G18:I18"/>
    <mergeCell ref="G19:I19"/>
    <mergeCell ref="G20:I20"/>
    <mergeCell ref="G21:I21"/>
    <mergeCell ref="G41:L41"/>
    <mergeCell ref="G42:L42"/>
    <mergeCell ref="G43:L43"/>
    <mergeCell ref="E34:L34"/>
    <mergeCell ref="C39:L39"/>
    <mergeCell ref="C46:D46"/>
    <mergeCell ref="C45:D45"/>
    <mergeCell ref="C42:D42"/>
    <mergeCell ref="C41:D41"/>
    <mergeCell ref="E41:F41"/>
    <mergeCell ref="E44:F44"/>
    <mergeCell ref="G45:L45"/>
    <mergeCell ref="G46:L46"/>
    <mergeCell ref="K82:L82"/>
    <mergeCell ref="J74:L74"/>
    <mergeCell ref="C62:D62"/>
    <mergeCell ref="C65:D65"/>
    <mergeCell ref="C63:D63"/>
    <mergeCell ref="C64:D64"/>
    <mergeCell ref="E65:L65"/>
    <mergeCell ref="E69:I69"/>
    <mergeCell ref="C69:D69"/>
    <mergeCell ref="C68:L68"/>
    <mergeCell ref="G104:L104"/>
    <mergeCell ref="G100:L100"/>
    <mergeCell ref="G101:L101"/>
    <mergeCell ref="G102:L102"/>
    <mergeCell ref="G103:L103"/>
    <mergeCell ref="K90:L90"/>
    <mergeCell ref="G97:L97"/>
    <mergeCell ref="C96:L96"/>
    <mergeCell ref="C95:L95"/>
    <mergeCell ref="E116:F116"/>
    <mergeCell ref="C111:L111"/>
    <mergeCell ref="C118:D118"/>
    <mergeCell ref="C113:D113"/>
    <mergeCell ref="E114:F114"/>
    <mergeCell ref="E115:F115"/>
    <mergeCell ref="C112:L112"/>
    <mergeCell ref="E113:F113"/>
    <mergeCell ref="C116:D116"/>
    <mergeCell ref="C115:D115"/>
    <mergeCell ref="C163:D163"/>
    <mergeCell ref="E163:L163"/>
    <mergeCell ref="C156:L156"/>
    <mergeCell ref="C168:D168"/>
    <mergeCell ref="C161:D161"/>
    <mergeCell ref="E161:L161"/>
    <mergeCell ref="C162:D162"/>
    <mergeCell ref="E162:L162"/>
    <mergeCell ref="I167:K167"/>
    <mergeCell ref="F168:H168"/>
    <mergeCell ref="C173:D173"/>
    <mergeCell ref="F173:H173"/>
    <mergeCell ref="I173:K173"/>
    <mergeCell ref="C174:D174"/>
    <mergeCell ref="F174:H174"/>
    <mergeCell ref="I174:K174"/>
  </mergeCells>
  <conditionalFormatting sqref="H83:J92">
    <cfRule type="expression" priority="10" dxfId="2" stopIfTrue="1">
      <formula>($F83=INDEX(YesNo,2))</formula>
    </cfRule>
  </conditionalFormatting>
  <conditionalFormatting sqref="K83:L92">
    <cfRule type="expression" priority="11" dxfId="2" stopIfTrue="1">
      <formula>OR($F83=INDEX(YesNo,2),$H83=INDEX(YesNo,2))</formula>
    </cfRule>
  </conditionalFormatting>
  <conditionalFormatting sqref="A56">
    <cfRule type="expression" priority="12" dxfId="0" stopIfTrue="1">
      <formula>IF($N$42=0,IF($N$43&lt;10,1,0),0)</formula>
    </cfRule>
  </conditionalFormatting>
  <conditionalFormatting sqref="G127">
    <cfRule type="cellIs" priority="13" dxfId="11" operator="lessThan" stopIfTrue="1">
      <formula>0</formula>
    </cfRule>
  </conditionalFormatting>
  <conditionalFormatting sqref="G42:G51">
    <cfRule type="expression" priority="14" dxfId="0" stopIfTrue="1">
      <formula>AND(NOT(ISBLANK($E42)),$E42&lt;&gt;INDEX(DensMethod,1),$E42&lt;&gt;INDEX(DensMethod,5))</formula>
    </cfRule>
  </conditionalFormatting>
  <conditionalFormatting sqref="I180:L183">
    <cfRule type="expression" priority="15" dxfId="0" stopIfTrue="1">
      <formula>($G180=INDEX(YesNo,2))</formula>
    </cfRule>
  </conditionalFormatting>
  <conditionalFormatting sqref="H83:H92 I89:I92">
    <cfRule type="expression" priority="9" dxfId="2" stopIfTrue="1">
      <formula>($F83=INDEX(YesNo,2))</formula>
    </cfRule>
  </conditionalFormatting>
  <conditionalFormatting sqref="J83:J86">
    <cfRule type="expression" priority="8" dxfId="2" stopIfTrue="1">
      <formula>($F83=INDEX(YesNo,2))</formula>
    </cfRule>
  </conditionalFormatting>
  <conditionalFormatting sqref="J83:J86">
    <cfRule type="expression" priority="7" dxfId="1" stopIfTrue="1">
      <formula>IF(F83="Yes",1,0)</formula>
    </cfRule>
  </conditionalFormatting>
  <conditionalFormatting sqref="K83:K86">
    <cfRule type="expression" priority="6" dxfId="2" stopIfTrue="1">
      <formula>OR($F83=INDEX(YesNo,2),$H83=INDEX(YesNo,2))</formula>
    </cfRule>
  </conditionalFormatting>
  <conditionalFormatting sqref="K83:K86">
    <cfRule type="expression" priority="4" dxfId="1" stopIfTrue="1">
      <formula>IF(F83="Yes",1,0)</formula>
    </cfRule>
    <cfRule type="expression" priority="5" dxfId="0" stopIfTrue="1">
      <formula>IF(H83="Yes",1,0)</formula>
    </cfRule>
  </conditionalFormatting>
  <conditionalFormatting sqref="K88">
    <cfRule type="expression" priority="3" dxfId="2" stopIfTrue="1">
      <formula>OR($F88=INDEX(YesNo,2),$H88=INDEX(YesNo,2))</formula>
    </cfRule>
  </conditionalFormatting>
  <conditionalFormatting sqref="K88">
    <cfRule type="expression" priority="1" dxfId="1" stopIfTrue="1">
      <formula>IF(F88="Yes",1,0)</formula>
    </cfRule>
    <cfRule type="expression" priority="2" dxfId="0" stopIfTrue="1">
      <formula>IF(H88="Yes",1,0)</formula>
    </cfRule>
  </conditionalFormatting>
  <dataValidations count="9">
    <dataValidation type="list" allowBlank="1" showInputMessage="1" showErrorMessage="1" sqref="H83:H92 G89:G92 F83:F92 I89:I92 G180:H183">
      <formula1>YesNo</formula1>
    </dataValidation>
    <dataValidation type="list" allowBlank="1" showInputMessage="1" showErrorMessage="1" sqref="L168:L169 E168:E169 E174:E175 L174:L175">
      <formula1>parameters</formula1>
    </dataValidation>
    <dataValidation type="list" allowBlank="1" showInputMessage="1" showErrorMessage="1" sqref="I114:I124">
      <formula1>UncertThreshold</formula1>
    </dataValidation>
    <dataValidation type="list" allowBlank="1" showInputMessage="1" showErrorMessage="1" sqref="H114:H124">
      <formula1>SourceClass</formula1>
    </dataValidation>
    <dataValidation type="list" allowBlank="1" showInputMessage="1" showErrorMessage="1" sqref="E42:F51">
      <formula1>DensMethod</formula1>
    </dataValidation>
    <dataValidation type="list" allowBlank="1" showInputMessage="1" showErrorMessage="1" sqref="E13:F22">
      <formula1>MeasMethod</formula1>
    </dataValidation>
    <dataValidation type="list" allowBlank="1" showInputMessage="1" showErrorMessage="1" sqref="G13:G22">
      <formula1>UpliftDataSource</formula1>
    </dataValidation>
    <dataValidation type="list" allowBlank="1" showInputMessage="1" showErrorMessage="1" sqref="J13:J22 K13:L20 K22:L22">
      <formula1>TankDataSource</formula1>
    </dataValidation>
    <dataValidation type="list" allowBlank="1" showInputMessage="1" showErrorMessage="1" sqref="J87:J92 E83:E92 F98:F107">
      <formula1>UncertValue</formula1>
    </dataValidation>
  </dataValidations>
  <hyperlinks>
    <hyperlink ref="C185:H185" location="'Simplified calculation'!B25" display="&lt;&lt;&lt; Click here to proceed to section 10 &quot;Data gaps&quot; &gt;&gt;&gt;"/>
    <hyperlink ref="B3:G3" location="'Simplified calculation'!A1" display="[go to Section 10 if eligible for simplified calculation]"/>
    <hyperlink ref="C126:E126" location="annualCO2" display="Estimate given under section 4(g):"/>
  </hyperlinks>
  <printOptions/>
  <pageMargins left="0.7874015748031497" right="0.7874015748031497" top="0.7874015748031497" bottom="0.7874015748031497" header="0.3937007874015748" footer="0.3937007874015748"/>
  <pageSetup fitToHeight="5" horizontalDpi="600" verticalDpi="600" orientation="landscape" paperSize="9" scale="65" r:id="rId3"/>
  <headerFooter alignWithMargins="0">
    <oddFooter>&amp;L&amp;F&amp;C&amp;A&amp;R&amp;P / &amp;N</oddFooter>
  </headerFooter>
  <rowBreaks count="3" manualBreakCount="3">
    <brk id="57" min="1" max="11" man="1"/>
    <brk id="109" min="1" max="11" man="1"/>
    <brk id="146" min="1" max="11" man="1"/>
  </rowBreaks>
  <ignoredErrors>
    <ignoredError sqref="D83 D13 D42" unlockedFormula="1"/>
  </ignoredErrors>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2:O38"/>
  <sheetViews>
    <sheetView showGridLines="0" view="pageBreakPreview" zoomScaleSheetLayoutView="100" zoomScalePageLayoutView="0" workbookViewId="0" topLeftCell="B1">
      <selection activeCell="C27" sqref="C27:M27"/>
    </sheetView>
  </sheetViews>
  <sheetFormatPr defaultColWidth="9.140625" defaultRowHeight="12.75"/>
  <cols>
    <col min="1" max="1" width="3.421875" style="14" hidden="1" customWidth="1"/>
    <col min="2" max="2" width="4.00390625" style="14" customWidth="1"/>
    <col min="3" max="11" width="9.140625" style="14" customWidth="1"/>
    <col min="12" max="12" width="12.00390625" style="14" customWidth="1"/>
    <col min="13" max="13" width="13.8515625" style="14" customWidth="1"/>
    <col min="14" max="14" width="22.421875" style="91" customWidth="1"/>
    <col min="15" max="15" width="9.140625" style="14" hidden="1" customWidth="1"/>
    <col min="16" max="16384" width="9.140625" style="14" customWidth="1"/>
  </cols>
  <sheetData>
    <row r="2" spans="3:15" ht="26.25" customHeight="1">
      <c r="C2" s="511" t="s">
        <v>217</v>
      </c>
      <c r="D2" s="511"/>
      <c r="E2" s="511"/>
      <c r="F2" s="511"/>
      <c r="G2" s="511"/>
      <c r="H2" s="511"/>
      <c r="I2" s="511"/>
      <c r="J2" s="511"/>
      <c r="K2" s="511"/>
      <c r="L2" s="511"/>
      <c r="M2" s="511"/>
      <c r="N2" s="188"/>
      <c r="O2" s="220" t="s">
        <v>29</v>
      </c>
    </row>
    <row r="3" ht="12.75">
      <c r="O3" s="221" t="s">
        <v>34</v>
      </c>
    </row>
    <row r="4" spans="2:14" s="248" customFormat="1" ht="15.75">
      <c r="B4" s="251">
        <v>9</v>
      </c>
      <c r="C4" s="251" t="s">
        <v>193</v>
      </c>
      <c r="D4" s="251"/>
      <c r="E4" s="251"/>
      <c r="F4" s="251"/>
      <c r="G4" s="251"/>
      <c r="H4" s="251"/>
      <c r="I4" s="251"/>
      <c r="J4" s="251"/>
      <c r="K4" s="251"/>
      <c r="L4" s="251"/>
      <c r="M4" s="251"/>
      <c r="N4" s="252"/>
    </row>
    <row r="5" s="248" customFormat="1" ht="12.75">
      <c r="N5" s="252"/>
    </row>
    <row r="6" spans="1:14" s="248" customFormat="1" ht="51">
      <c r="A6" s="250" t="s">
        <v>74</v>
      </c>
      <c r="C6" s="593" t="s">
        <v>194</v>
      </c>
      <c r="D6" s="593"/>
      <c r="E6" s="593"/>
      <c r="F6" s="593"/>
      <c r="G6" s="593"/>
      <c r="H6" s="593"/>
      <c r="I6" s="593"/>
      <c r="J6" s="593"/>
      <c r="K6" s="593"/>
      <c r="L6" s="593"/>
      <c r="M6" s="593"/>
      <c r="N6" s="252"/>
    </row>
    <row r="7" spans="2:14" s="248" customFormat="1" ht="25.5" customHeight="1">
      <c r="B7" s="253" t="s">
        <v>580</v>
      </c>
      <c r="C7" s="604" t="s">
        <v>195</v>
      </c>
      <c r="D7" s="604"/>
      <c r="E7" s="604"/>
      <c r="F7" s="604"/>
      <c r="G7" s="604"/>
      <c r="H7" s="604"/>
      <c r="I7" s="604"/>
      <c r="J7" s="604"/>
      <c r="K7" s="604"/>
      <c r="L7" s="604"/>
      <c r="M7" s="604"/>
      <c r="N7" s="252"/>
    </row>
    <row r="8" spans="2:14" s="248" customFormat="1" ht="52.5" customHeight="1">
      <c r="B8" s="254"/>
      <c r="C8" s="439"/>
      <c r="D8" s="440"/>
      <c r="E8" s="440"/>
      <c r="F8" s="440"/>
      <c r="G8" s="440"/>
      <c r="H8" s="440"/>
      <c r="I8" s="440"/>
      <c r="J8" s="440"/>
      <c r="K8" s="440"/>
      <c r="L8" s="440"/>
      <c r="M8" s="427"/>
      <c r="N8" s="252"/>
    </row>
    <row r="9" spans="2:14" s="248" customFormat="1" ht="12.75">
      <c r="B9" s="254"/>
      <c r="N9" s="252"/>
    </row>
    <row r="10" spans="2:14" s="248" customFormat="1" ht="12.75">
      <c r="B10" s="253" t="s">
        <v>584</v>
      </c>
      <c r="C10" s="595" t="s">
        <v>196</v>
      </c>
      <c r="D10" s="595"/>
      <c r="E10" s="595"/>
      <c r="F10" s="595"/>
      <c r="G10" s="595"/>
      <c r="H10" s="595"/>
      <c r="I10" s="595"/>
      <c r="J10" s="595"/>
      <c r="K10" s="595"/>
      <c r="L10" s="595"/>
      <c r="M10" s="595"/>
      <c r="N10" s="252"/>
    </row>
    <row r="11" spans="2:14" s="248" customFormat="1" ht="24" customHeight="1">
      <c r="B11" s="254"/>
      <c r="C11" s="593" t="s">
        <v>197</v>
      </c>
      <c r="D11" s="593"/>
      <c r="E11" s="593"/>
      <c r="F11" s="593"/>
      <c r="G11" s="593"/>
      <c r="H11" s="593"/>
      <c r="I11" s="593"/>
      <c r="J11" s="593"/>
      <c r="K11" s="593"/>
      <c r="L11" s="593"/>
      <c r="M11" s="593"/>
      <c r="N11" s="252"/>
    </row>
    <row r="12" spans="2:15" s="248" customFormat="1" ht="12.75">
      <c r="B12" s="254"/>
      <c r="C12" s="598"/>
      <c r="N12" s="252"/>
      <c r="O12" s="255" t="b">
        <v>0</v>
      </c>
    </row>
    <row r="13" spans="2:14" s="248" customFormat="1" ht="12.75">
      <c r="B13" s="254"/>
      <c r="C13" s="599"/>
      <c r="N13" s="252"/>
    </row>
    <row r="14" spans="2:14" s="248" customFormat="1" ht="26.25" customHeight="1">
      <c r="B14" s="256" t="s">
        <v>617</v>
      </c>
      <c r="C14" s="480" t="s">
        <v>198</v>
      </c>
      <c r="D14" s="480"/>
      <c r="E14" s="480"/>
      <c r="F14" s="480"/>
      <c r="G14" s="480"/>
      <c r="H14" s="480"/>
      <c r="I14" s="480"/>
      <c r="J14" s="480"/>
      <c r="K14" s="480"/>
      <c r="L14" s="480"/>
      <c r="M14" s="607"/>
      <c r="N14" s="252"/>
    </row>
    <row r="15" spans="2:14" s="248" customFormat="1" ht="12.75">
      <c r="B15" s="249"/>
      <c r="C15" s="249"/>
      <c r="D15" s="249"/>
      <c r="E15" s="249"/>
      <c r="F15" s="249"/>
      <c r="G15" s="249"/>
      <c r="H15" s="249"/>
      <c r="I15" s="249"/>
      <c r="J15" s="249"/>
      <c r="K15" s="249"/>
      <c r="L15" s="249"/>
      <c r="M15" s="249"/>
      <c r="N15" s="252"/>
    </row>
    <row r="16" spans="2:14" s="248" customFormat="1" ht="26.25" customHeight="1">
      <c r="B16" s="249"/>
      <c r="C16" s="600" t="s">
        <v>179</v>
      </c>
      <c r="D16" s="600"/>
      <c r="E16" s="601"/>
      <c r="F16" s="606" t="s">
        <v>102</v>
      </c>
      <c r="G16" s="606"/>
      <c r="H16" s="257" t="s">
        <v>180</v>
      </c>
      <c r="L16" s="249"/>
      <c r="M16" s="249"/>
      <c r="N16" s="252"/>
    </row>
    <row r="17" spans="2:15" s="248" customFormat="1" ht="12.75">
      <c r="B17" s="249"/>
      <c r="C17" s="602" t="s">
        <v>1050</v>
      </c>
      <c r="D17" s="602"/>
      <c r="E17" s="601"/>
      <c r="F17" s="605">
        <v>3.15</v>
      </c>
      <c r="G17" s="605"/>
      <c r="H17" s="258"/>
      <c r="L17" s="249"/>
      <c r="M17" s="249"/>
      <c r="N17" s="252"/>
      <c r="O17" s="255"/>
    </row>
    <row r="18" spans="2:15" s="248" customFormat="1" ht="12.75">
      <c r="B18" s="249"/>
      <c r="C18" s="602" t="s">
        <v>1051</v>
      </c>
      <c r="D18" s="602"/>
      <c r="E18" s="601"/>
      <c r="F18" s="596">
        <v>3.1</v>
      </c>
      <c r="G18" s="597"/>
      <c r="H18" s="258"/>
      <c r="L18" s="249"/>
      <c r="M18" s="249"/>
      <c r="N18" s="252"/>
      <c r="O18" s="255"/>
    </row>
    <row r="19" spans="2:15" s="248" customFormat="1" ht="12.75">
      <c r="B19" s="249"/>
      <c r="C19" s="602" t="s">
        <v>1052</v>
      </c>
      <c r="D19" s="602"/>
      <c r="E19" s="601"/>
      <c r="F19" s="594">
        <v>3.1</v>
      </c>
      <c r="G19" s="594"/>
      <c r="H19" s="258"/>
      <c r="L19" s="249"/>
      <c r="M19" s="249"/>
      <c r="N19" s="252"/>
      <c r="O19" s="255"/>
    </row>
    <row r="20" spans="2:14" s="248" customFormat="1" ht="12.75">
      <c r="B20" s="249"/>
      <c r="C20" s="259"/>
      <c r="D20" s="259"/>
      <c r="E20" s="260"/>
      <c r="F20" s="260"/>
      <c r="G20" s="261"/>
      <c r="H20" s="249"/>
      <c r="I20" s="249"/>
      <c r="J20" s="249"/>
      <c r="K20" s="249"/>
      <c r="L20" s="249"/>
      <c r="M20" s="249"/>
      <c r="N20" s="252"/>
    </row>
    <row r="21" spans="1:14" s="248" customFormat="1" ht="25.5">
      <c r="A21" s="250" t="s">
        <v>1032</v>
      </c>
      <c r="B21" s="256" t="s">
        <v>586</v>
      </c>
      <c r="C21" s="480" t="s">
        <v>199</v>
      </c>
      <c r="D21" s="480"/>
      <c r="E21" s="480"/>
      <c r="F21" s="480"/>
      <c r="G21" s="480"/>
      <c r="H21" s="480"/>
      <c r="I21" s="480"/>
      <c r="J21" s="480"/>
      <c r="K21" s="480"/>
      <c r="L21" s="480"/>
      <c r="M21" s="607"/>
      <c r="N21" s="252"/>
    </row>
    <row r="22" spans="2:14" s="248" customFormat="1" ht="12.75">
      <c r="B22" s="249"/>
      <c r="C22" s="259"/>
      <c r="D22" s="259"/>
      <c r="E22" s="260"/>
      <c r="F22" s="260"/>
      <c r="G22" s="261"/>
      <c r="H22" s="249"/>
      <c r="I22" s="249"/>
      <c r="J22" s="249"/>
      <c r="K22" s="249"/>
      <c r="L22" s="249"/>
      <c r="M22" s="249"/>
      <c r="N22" s="252"/>
    </row>
    <row r="23" spans="1:14" s="248" customFormat="1" ht="89.25">
      <c r="A23" s="250" t="s">
        <v>567</v>
      </c>
      <c r="B23" s="249"/>
      <c r="C23" s="439"/>
      <c r="D23" s="440"/>
      <c r="E23" s="440"/>
      <c r="F23" s="440"/>
      <c r="G23" s="440"/>
      <c r="H23" s="440"/>
      <c r="I23" s="440"/>
      <c r="J23" s="440"/>
      <c r="K23" s="440"/>
      <c r="L23" s="440"/>
      <c r="M23" s="427"/>
      <c r="N23" s="252"/>
    </row>
    <row r="24" spans="2:13" ht="14.25" customHeight="1">
      <c r="B24" s="215"/>
      <c r="C24" s="177"/>
      <c r="D24" s="177"/>
      <c r="E24" s="222"/>
      <c r="F24" s="222"/>
      <c r="G24" s="223"/>
      <c r="H24" s="215"/>
      <c r="I24" s="215"/>
      <c r="J24" s="215"/>
      <c r="K24" s="215"/>
      <c r="L24" s="215"/>
      <c r="M24" s="215"/>
    </row>
    <row r="25" spans="2:13" ht="15.75">
      <c r="B25" s="8">
        <v>10</v>
      </c>
      <c r="C25" s="8" t="s">
        <v>82</v>
      </c>
      <c r="D25" s="8"/>
      <c r="E25" s="8"/>
      <c r="F25" s="8"/>
      <c r="G25" s="8"/>
      <c r="H25" s="8"/>
      <c r="I25" s="8"/>
      <c r="J25" s="8"/>
      <c r="K25" s="8"/>
      <c r="L25" s="8"/>
      <c r="M25" s="8"/>
    </row>
    <row r="27" spans="1:14" s="7" customFormat="1" ht="71.25" customHeight="1">
      <c r="A27" s="12" t="s">
        <v>1038</v>
      </c>
      <c r="C27" s="351" t="s">
        <v>211</v>
      </c>
      <c r="D27" s="351"/>
      <c r="E27" s="351"/>
      <c r="F27" s="351"/>
      <c r="G27" s="351"/>
      <c r="H27" s="351"/>
      <c r="I27" s="351"/>
      <c r="J27" s="351"/>
      <c r="K27" s="351"/>
      <c r="L27" s="351"/>
      <c r="M27" s="351"/>
      <c r="N27" s="157"/>
    </row>
    <row r="28" spans="2:13" ht="28.5" customHeight="1">
      <c r="B28" s="176" t="s">
        <v>580</v>
      </c>
      <c r="C28" s="554" t="s">
        <v>212</v>
      </c>
      <c r="D28" s="554"/>
      <c r="E28" s="554"/>
      <c r="F28" s="554"/>
      <c r="G28" s="554"/>
      <c r="H28" s="554"/>
      <c r="I28" s="554"/>
      <c r="J28" s="554"/>
      <c r="K28" s="554"/>
      <c r="L28" s="554"/>
      <c r="M28" s="554"/>
    </row>
    <row r="29" spans="2:14" ht="52.5" customHeight="1">
      <c r="B29" s="68"/>
      <c r="C29" s="439" t="s">
        <v>780</v>
      </c>
      <c r="D29" s="440"/>
      <c r="E29" s="440"/>
      <c r="F29" s="440"/>
      <c r="G29" s="440"/>
      <c r="H29" s="440"/>
      <c r="I29" s="440"/>
      <c r="J29" s="440"/>
      <c r="K29" s="440"/>
      <c r="L29" s="440"/>
      <c r="M29" s="427"/>
      <c r="N29" s="103"/>
    </row>
    <row r="30" ht="12.75">
      <c r="B30" s="68"/>
    </row>
    <row r="31" spans="2:14" s="7" customFormat="1" ht="29.25" customHeight="1">
      <c r="B31" s="176" t="s">
        <v>584</v>
      </c>
      <c r="C31" s="499" t="s">
        <v>213</v>
      </c>
      <c r="D31" s="499"/>
      <c r="E31" s="499"/>
      <c r="F31" s="499"/>
      <c r="G31" s="499"/>
      <c r="H31" s="499"/>
      <c r="I31" s="499"/>
      <c r="J31" s="499"/>
      <c r="K31" s="499"/>
      <c r="L31" s="499"/>
      <c r="M31" s="394"/>
      <c r="N31" s="157"/>
    </row>
    <row r="32" spans="2:15" ht="12.75">
      <c r="B32" s="68"/>
      <c r="C32" s="591"/>
      <c r="O32" s="217" t="b">
        <v>1</v>
      </c>
    </row>
    <row r="33" spans="2:3" ht="12.75">
      <c r="B33" s="68"/>
      <c r="C33" s="592"/>
    </row>
    <row r="35" spans="2:14" s="7" customFormat="1" ht="29.25" customHeight="1">
      <c r="B35" s="176" t="s">
        <v>617</v>
      </c>
      <c r="C35" s="499" t="s">
        <v>35</v>
      </c>
      <c r="D35" s="499"/>
      <c r="E35" s="499"/>
      <c r="F35" s="499"/>
      <c r="G35" s="499"/>
      <c r="H35" s="499"/>
      <c r="I35" s="499"/>
      <c r="J35" s="499"/>
      <c r="K35" s="499"/>
      <c r="L35" s="499"/>
      <c r="M35" s="499"/>
      <c r="N35" s="157"/>
    </row>
    <row r="36" spans="2:13" ht="52.5" customHeight="1">
      <c r="B36" s="68"/>
      <c r="C36" s="439" t="s">
        <v>638</v>
      </c>
      <c r="D36" s="440"/>
      <c r="E36" s="440"/>
      <c r="F36" s="440"/>
      <c r="G36" s="440"/>
      <c r="H36" s="440"/>
      <c r="I36" s="440"/>
      <c r="J36" s="440"/>
      <c r="K36" s="440"/>
      <c r="L36" s="440"/>
      <c r="M36" s="427"/>
    </row>
    <row r="38" spans="3:9" ht="12.75">
      <c r="C38" s="603" t="s">
        <v>188</v>
      </c>
      <c r="D38" s="603"/>
      <c r="E38" s="603"/>
      <c r="F38" s="603"/>
      <c r="G38" s="603"/>
      <c r="H38" s="603"/>
      <c r="I38" s="603"/>
    </row>
    <row r="40" ht="24" customHeight="1"/>
  </sheetData>
  <sheetProtection formatRows="0" insertRows="0"/>
  <mergeCells count="26">
    <mergeCell ref="C19:E19"/>
    <mergeCell ref="C38:I38"/>
    <mergeCell ref="C7:M7"/>
    <mergeCell ref="C8:M8"/>
    <mergeCell ref="F17:G17"/>
    <mergeCell ref="F16:G16"/>
    <mergeCell ref="C14:M14"/>
    <mergeCell ref="C27:M27"/>
    <mergeCell ref="C21:M21"/>
    <mergeCell ref="C23:M23"/>
    <mergeCell ref="F18:G18"/>
    <mergeCell ref="C11:M11"/>
    <mergeCell ref="C12:C13"/>
    <mergeCell ref="C16:E16"/>
    <mergeCell ref="C17:E17"/>
    <mergeCell ref="C18:E18"/>
    <mergeCell ref="C32:C33"/>
    <mergeCell ref="C35:M35"/>
    <mergeCell ref="C36:M36"/>
    <mergeCell ref="C2:M2"/>
    <mergeCell ref="C28:M28"/>
    <mergeCell ref="C29:M29"/>
    <mergeCell ref="C31:M31"/>
    <mergeCell ref="C6:M6"/>
    <mergeCell ref="F19:G19"/>
    <mergeCell ref="C10:M10"/>
  </mergeCells>
  <hyperlinks>
    <hyperlink ref="C38:H38" location="Management!C10" display="&lt;&lt;&lt; Click here to proceed to section 11 &quot;Management Systems&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6" r:id="rId2"/>
  <headerFooter alignWithMargins="0">
    <oddFooter>&amp;L&amp;F&amp;C&amp;A&amp;R&amp;P / &amp;N</oddFooter>
  </headerFooter>
  <legacyDrawing r:id="rId1"/>
</worksheet>
</file>

<file path=xl/worksheets/sheet8.xml><?xml version="1.0" encoding="utf-8"?>
<worksheet xmlns="http://schemas.openxmlformats.org/spreadsheetml/2006/main" xmlns:r="http://schemas.openxmlformats.org/officeDocument/2006/relationships">
  <dimension ref="A2:M69"/>
  <sheetViews>
    <sheetView showGridLines="0" view="pageBreakPreview" zoomScaleSheetLayoutView="100" zoomScalePageLayoutView="0" workbookViewId="0" topLeftCell="B1">
      <selection activeCell="I38" sqref="I38"/>
    </sheetView>
  </sheetViews>
  <sheetFormatPr defaultColWidth="9.140625" defaultRowHeight="12.75"/>
  <cols>
    <col min="1" max="1" width="3.140625" style="14" hidden="1" customWidth="1"/>
    <col min="2" max="2" width="5.28125" style="139" customWidth="1"/>
    <col min="3" max="3" width="9.00390625" style="14" customWidth="1"/>
    <col min="4" max="4" width="10.7109375" style="14" customWidth="1"/>
    <col min="5" max="5" width="13.140625" style="14" customWidth="1"/>
    <col min="6" max="6" width="13.28125" style="14" customWidth="1"/>
    <col min="7" max="7" width="14.421875" style="14" customWidth="1"/>
    <col min="8" max="8" width="12.28125" style="14" customWidth="1"/>
    <col min="9" max="9" width="13.421875" style="14" customWidth="1"/>
    <col min="10" max="10" width="14.57421875" style="14" customWidth="1"/>
    <col min="11" max="11" width="44.00390625" style="77" customWidth="1"/>
    <col min="12" max="16384" width="9.140625" style="14" customWidth="1"/>
  </cols>
  <sheetData>
    <row r="2" spans="2:13" ht="33.75" customHeight="1">
      <c r="B2" s="626" t="s">
        <v>382</v>
      </c>
      <c r="C2" s="626"/>
      <c r="D2" s="626"/>
      <c r="E2" s="626"/>
      <c r="F2" s="626"/>
      <c r="G2" s="626"/>
      <c r="H2" s="626"/>
      <c r="I2" s="626"/>
      <c r="J2" s="626"/>
      <c r="K2" s="266"/>
      <c r="L2" s="144"/>
      <c r="M2" s="144"/>
    </row>
    <row r="4" spans="2:10" ht="15.75">
      <c r="B4" s="143">
        <v>11</v>
      </c>
      <c r="C4" s="142" t="s">
        <v>570</v>
      </c>
      <c r="D4" s="142"/>
      <c r="E4" s="142"/>
      <c r="F4" s="142"/>
      <c r="G4" s="142"/>
      <c r="H4" s="142"/>
      <c r="I4" s="142"/>
      <c r="J4" s="142"/>
    </row>
    <row r="5" spans="2:10" ht="12.75">
      <c r="B5" s="141"/>
      <c r="C5" s="7"/>
      <c r="D5" s="7"/>
      <c r="E5" s="7"/>
      <c r="F5" s="7"/>
      <c r="G5" s="7"/>
      <c r="H5" s="7"/>
      <c r="I5" s="7"/>
      <c r="J5" s="7"/>
    </row>
    <row r="6" spans="2:10" ht="12.75">
      <c r="B6" s="85" t="s">
        <v>580</v>
      </c>
      <c r="C6" s="373" t="s">
        <v>266</v>
      </c>
      <c r="D6" s="373"/>
      <c r="E6" s="373"/>
      <c r="F6" s="373"/>
      <c r="G6" s="373"/>
      <c r="H6" s="373"/>
      <c r="I6" s="373"/>
      <c r="J6" s="373"/>
    </row>
    <row r="7" spans="1:10" ht="25.5" customHeight="1">
      <c r="A7" s="77" t="s">
        <v>1032</v>
      </c>
      <c r="B7" s="140"/>
      <c r="C7" s="625" t="s">
        <v>37</v>
      </c>
      <c r="D7" s="625"/>
      <c r="E7" s="625"/>
      <c r="F7" s="625"/>
      <c r="G7" s="625"/>
      <c r="H7" s="625"/>
      <c r="I7" s="625"/>
      <c r="J7" s="625"/>
    </row>
    <row r="8" spans="2:10" ht="12.75">
      <c r="B8" s="140"/>
      <c r="C8" s="625" t="s">
        <v>616</v>
      </c>
      <c r="D8" s="625"/>
      <c r="E8" s="625"/>
      <c r="F8" s="625"/>
      <c r="G8" s="625"/>
      <c r="H8" s="625"/>
      <c r="I8" s="625"/>
      <c r="J8" s="625"/>
    </row>
    <row r="9" spans="3:10" ht="12.75">
      <c r="C9" s="632" t="s">
        <v>63</v>
      </c>
      <c r="D9" s="633"/>
      <c r="E9" s="634"/>
      <c r="F9" s="632" t="s">
        <v>38</v>
      </c>
      <c r="G9" s="633"/>
      <c r="H9" s="633"/>
      <c r="I9" s="633"/>
      <c r="J9" s="634"/>
    </row>
    <row r="10" spans="3:10" ht="12.75" customHeight="1">
      <c r="C10" s="439" t="s">
        <v>462</v>
      </c>
      <c r="D10" s="440"/>
      <c r="E10" s="427"/>
      <c r="F10" s="439" t="s">
        <v>1</v>
      </c>
      <c r="G10" s="440"/>
      <c r="H10" s="440"/>
      <c r="I10" s="440"/>
      <c r="J10" s="427"/>
    </row>
    <row r="11" spans="3:10" ht="12.75">
      <c r="C11" s="439" t="s">
        <v>782</v>
      </c>
      <c r="D11" s="440"/>
      <c r="E11" s="427"/>
      <c r="F11" s="439" t="s">
        <v>781</v>
      </c>
      <c r="G11" s="440"/>
      <c r="H11" s="440"/>
      <c r="I11" s="440"/>
      <c r="J11" s="427"/>
    </row>
    <row r="12" spans="3:10" ht="12.75">
      <c r="C12" s="439" t="s">
        <v>483</v>
      </c>
      <c r="D12" s="440"/>
      <c r="E12" s="427"/>
      <c r="F12" s="439" t="s">
        <v>784</v>
      </c>
      <c r="G12" s="440"/>
      <c r="H12" s="440"/>
      <c r="I12" s="440"/>
      <c r="J12" s="427"/>
    </row>
    <row r="13" spans="3:10" ht="12.75">
      <c r="C13" s="439" t="s">
        <v>484</v>
      </c>
      <c r="D13" s="440"/>
      <c r="E13" s="427"/>
      <c r="F13" s="439" t="s">
        <v>788</v>
      </c>
      <c r="G13" s="440"/>
      <c r="H13" s="440"/>
      <c r="I13" s="440"/>
      <c r="J13" s="427"/>
    </row>
    <row r="14" spans="3:10" ht="25.5" customHeight="1">
      <c r="C14" s="439" t="s">
        <v>783</v>
      </c>
      <c r="D14" s="440"/>
      <c r="E14" s="427"/>
      <c r="F14" s="439" t="s">
        <v>5</v>
      </c>
      <c r="G14" s="440"/>
      <c r="H14" s="440"/>
      <c r="I14" s="440"/>
      <c r="J14" s="427"/>
    </row>
    <row r="15" spans="3:10" ht="12.75" customHeight="1">
      <c r="C15" s="439" t="s">
        <v>776</v>
      </c>
      <c r="D15" s="440"/>
      <c r="E15" s="427"/>
      <c r="F15" s="439" t="s">
        <v>785</v>
      </c>
      <c r="G15" s="440"/>
      <c r="H15" s="440"/>
      <c r="I15" s="440"/>
      <c r="J15" s="427"/>
    </row>
    <row r="16" spans="3:10" ht="12.75">
      <c r="C16" s="439" t="s">
        <v>786</v>
      </c>
      <c r="D16" s="440"/>
      <c r="E16" s="427"/>
      <c r="F16" s="439" t="s">
        <v>787</v>
      </c>
      <c r="G16" s="440"/>
      <c r="H16" s="440"/>
      <c r="I16" s="440"/>
      <c r="J16" s="427"/>
    </row>
    <row r="17" spans="2:10" ht="12.75">
      <c r="B17" s="141"/>
      <c r="C17" s="7"/>
      <c r="D17" s="7"/>
      <c r="E17" s="7"/>
      <c r="F17" s="7"/>
      <c r="G17" s="7"/>
      <c r="H17" s="7"/>
      <c r="I17" s="7"/>
      <c r="J17" s="7"/>
    </row>
    <row r="18" spans="1:10" ht="38.25" customHeight="1">
      <c r="A18" s="77" t="s">
        <v>1034</v>
      </c>
      <c r="B18" s="85" t="s">
        <v>584</v>
      </c>
      <c r="C18" s="459" t="s">
        <v>545</v>
      </c>
      <c r="D18" s="459"/>
      <c r="E18" s="459"/>
      <c r="F18" s="459"/>
      <c r="G18" s="459"/>
      <c r="H18" s="459"/>
      <c r="I18" s="459"/>
      <c r="J18" s="459"/>
    </row>
    <row r="19" spans="1:10" ht="25.5">
      <c r="A19" s="77" t="s">
        <v>1032</v>
      </c>
      <c r="C19" s="620" t="s">
        <v>267</v>
      </c>
      <c r="D19" s="620"/>
      <c r="E19" s="620"/>
      <c r="F19" s="620"/>
      <c r="G19" s="620"/>
      <c r="H19" s="620"/>
      <c r="I19" s="620"/>
      <c r="J19" s="620"/>
    </row>
    <row r="20" spans="2:10" ht="30.75" customHeight="1">
      <c r="B20" s="141"/>
      <c r="C20" s="630" t="s">
        <v>601</v>
      </c>
      <c r="D20" s="631"/>
      <c r="E20" s="631"/>
      <c r="F20" s="627" t="s">
        <v>571</v>
      </c>
      <c r="G20" s="628"/>
      <c r="H20" s="629"/>
      <c r="I20" s="627" t="s">
        <v>602</v>
      </c>
      <c r="J20" s="629"/>
    </row>
    <row r="21" spans="2:10" ht="81" customHeight="1">
      <c r="B21" s="141"/>
      <c r="C21" s="616" t="s">
        <v>603</v>
      </c>
      <c r="D21" s="616"/>
      <c r="E21" s="616"/>
      <c r="F21" s="508" t="s">
        <v>2</v>
      </c>
      <c r="G21" s="508"/>
      <c r="H21" s="621"/>
      <c r="I21" s="614" t="s">
        <v>834</v>
      </c>
      <c r="J21" s="615"/>
    </row>
    <row r="22" spans="2:10" ht="81" customHeight="1">
      <c r="B22" s="141"/>
      <c r="C22" s="616" t="s">
        <v>604</v>
      </c>
      <c r="D22" s="617"/>
      <c r="E22" s="617"/>
      <c r="F22" s="440" t="s">
        <v>485</v>
      </c>
      <c r="G22" s="440"/>
      <c r="H22" s="427"/>
      <c r="I22" s="614" t="s">
        <v>834</v>
      </c>
      <c r="J22" s="615"/>
    </row>
    <row r="23" spans="2:10" ht="25.5" customHeight="1">
      <c r="B23" s="141"/>
      <c r="C23" s="616" t="s">
        <v>605</v>
      </c>
      <c r="D23" s="617"/>
      <c r="E23" s="617"/>
      <c r="F23" s="440" t="s">
        <v>486</v>
      </c>
      <c r="G23" s="440"/>
      <c r="H23" s="427"/>
      <c r="I23" s="614" t="s">
        <v>834</v>
      </c>
      <c r="J23" s="615"/>
    </row>
    <row r="24" spans="2:10" ht="69.75" customHeight="1">
      <c r="B24" s="141"/>
      <c r="C24" s="616" t="s">
        <v>606</v>
      </c>
      <c r="D24" s="617"/>
      <c r="E24" s="617"/>
      <c r="F24" s="440" t="s">
        <v>487</v>
      </c>
      <c r="G24" s="440"/>
      <c r="H24" s="427"/>
      <c r="I24" s="614" t="s">
        <v>834</v>
      </c>
      <c r="J24" s="615"/>
    </row>
    <row r="25" spans="2:10" ht="13.5" customHeight="1">
      <c r="B25" s="141"/>
      <c r="C25" s="616" t="s">
        <v>607</v>
      </c>
      <c r="D25" s="617"/>
      <c r="E25" s="617"/>
      <c r="F25" s="440" t="s">
        <v>488</v>
      </c>
      <c r="G25" s="440"/>
      <c r="H25" s="427"/>
      <c r="I25" s="614" t="s">
        <v>834</v>
      </c>
      <c r="J25" s="615"/>
    </row>
    <row r="26" spans="2:10" ht="60" customHeight="1">
      <c r="B26" s="141"/>
      <c r="C26" s="616" t="s">
        <v>608</v>
      </c>
      <c r="D26" s="617"/>
      <c r="E26" s="617"/>
      <c r="F26" s="440" t="s">
        <v>3</v>
      </c>
      <c r="G26" s="440"/>
      <c r="H26" s="427"/>
      <c r="I26" s="614" t="s">
        <v>834</v>
      </c>
      <c r="J26" s="615"/>
    </row>
    <row r="27" spans="2:10" ht="24" customHeight="1">
      <c r="B27" s="141"/>
      <c r="C27" s="616" t="s">
        <v>609</v>
      </c>
      <c r="D27" s="617"/>
      <c r="E27" s="617"/>
      <c r="F27" s="440" t="s">
        <v>489</v>
      </c>
      <c r="G27" s="440"/>
      <c r="H27" s="427"/>
      <c r="I27" s="614" t="s">
        <v>834</v>
      </c>
      <c r="J27" s="615"/>
    </row>
    <row r="28" spans="2:10" ht="24.75" customHeight="1">
      <c r="B28" s="141"/>
      <c r="C28" s="616" t="s">
        <v>610</v>
      </c>
      <c r="D28" s="617"/>
      <c r="E28" s="617"/>
      <c r="F28" s="440" t="s">
        <v>490</v>
      </c>
      <c r="G28" s="440"/>
      <c r="H28" s="427"/>
      <c r="I28" s="614" t="s">
        <v>834</v>
      </c>
      <c r="J28" s="615"/>
    </row>
    <row r="29" spans="2:10" ht="13.5" customHeight="1">
      <c r="B29" s="141"/>
      <c r="C29" s="7"/>
      <c r="D29" s="7"/>
      <c r="E29" s="7"/>
      <c r="F29" s="7"/>
      <c r="G29" s="7"/>
      <c r="H29" s="7"/>
      <c r="I29" s="7"/>
      <c r="J29" s="7"/>
    </row>
    <row r="30" spans="1:10" ht="25.5">
      <c r="A30" s="77" t="s">
        <v>1032</v>
      </c>
      <c r="B30" s="85" t="s">
        <v>617</v>
      </c>
      <c r="C30" s="619" t="s">
        <v>39</v>
      </c>
      <c r="D30" s="619"/>
      <c r="E30" s="619"/>
      <c r="F30" s="619"/>
      <c r="G30" s="619"/>
      <c r="H30" s="619"/>
      <c r="I30" s="619"/>
      <c r="J30" s="619"/>
    </row>
    <row r="31" spans="3:10" ht="12.75" customHeight="1">
      <c r="C31" s="439" t="s">
        <v>44</v>
      </c>
      <c r="D31" s="440"/>
      <c r="E31" s="440"/>
      <c r="F31" s="440"/>
      <c r="G31" s="427"/>
      <c r="H31" s="138"/>
      <c r="I31" s="138"/>
      <c r="J31" s="138"/>
    </row>
    <row r="32" spans="2:10" ht="12.75">
      <c r="B32" s="85"/>
      <c r="C32" s="86"/>
      <c r="D32" s="137"/>
      <c r="E32" s="138"/>
      <c r="F32" s="138"/>
      <c r="G32" s="138"/>
      <c r="H32" s="138"/>
      <c r="I32" s="138"/>
      <c r="J32" s="138"/>
    </row>
    <row r="33" spans="1:10" ht="25.5">
      <c r="A33" s="77" t="s">
        <v>1032</v>
      </c>
      <c r="B33" s="15" t="s">
        <v>586</v>
      </c>
      <c r="C33" s="618" t="s">
        <v>40</v>
      </c>
      <c r="D33" s="618"/>
      <c r="E33" s="618"/>
      <c r="F33" s="618"/>
      <c r="G33" s="618"/>
      <c r="H33" s="618"/>
      <c r="I33" s="618"/>
      <c r="J33" s="618"/>
    </row>
    <row r="34" spans="3:10" ht="247.5" customHeight="1">
      <c r="C34" s="439" t="s">
        <v>4</v>
      </c>
      <c r="D34" s="440"/>
      <c r="E34" s="440"/>
      <c r="F34" s="440"/>
      <c r="G34" s="440"/>
      <c r="H34" s="440"/>
      <c r="I34" s="440"/>
      <c r="J34" s="427"/>
    </row>
    <row r="35" spans="2:5" ht="12.75">
      <c r="B35" s="136"/>
      <c r="C35" s="86"/>
      <c r="D35" s="135"/>
      <c r="E35" s="135"/>
    </row>
    <row r="36" spans="1:10" ht="38.25">
      <c r="A36" s="77" t="s">
        <v>1034</v>
      </c>
      <c r="B36" s="15" t="s">
        <v>587</v>
      </c>
      <c r="C36" s="618" t="s">
        <v>36</v>
      </c>
      <c r="D36" s="618"/>
      <c r="E36" s="618"/>
      <c r="F36" s="618"/>
      <c r="G36" s="618"/>
      <c r="H36" s="618"/>
      <c r="I36" s="618"/>
      <c r="J36" s="618"/>
    </row>
    <row r="37" spans="2:10" ht="12.75">
      <c r="B37" s="141"/>
      <c r="C37" s="625" t="s">
        <v>46</v>
      </c>
      <c r="D37" s="625"/>
      <c r="E37" s="625"/>
      <c r="F37" s="625"/>
      <c r="G37" s="625"/>
      <c r="H37" s="625"/>
      <c r="I37" s="625"/>
      <c r="J37" s="625"/>
    </row>
    <row r="38" spans="2:7" ht="12.75">
      <c r="B38" s="141"/>
      <c r="C38" s="439" t="s">
        <v>491</v>
      </c>
      <c r="D38" s="440"/>
      <c r="E38" s="440"/>
      <c r="F38" s="427"/>
      <c r="G38" s="315"/>
    </row>
    <row r="39" spans="2:11" s="91" customFormat="1" ht="12.75">
      <c r="B39" s="134"/>
      <c r="C39" s="133"/>
      <c r="D39" s="133"/>
      <c r="E39" s="133"/>
      <c r="F39" s="133"/>
      <c r="G39" s="133"/>
      <c r="H39" s="133"/>
      <c r="I39" s="133"/>
      <c r="J39" s="133"/>
      <c r="K39" s="103"/>
    </row>
    <row r="40" spans="2:10" ht="15.75">
      <c r="B40" s="143">
        <v>12</v>
      </c>
      <c r="C40" s="142" t="s">
        <v>585</v>
      </c>
      <c r="D40" s="132"/>
      <c r="E40" s="132"/>
      <c r="F40" s="132"/>
      <c r="G40" s="132"/>
      <c r="H40" s="132"/>
      <c r="I40" s="132"/>
      <c r="J40" s="132"/>
    </row>
    <row r="41" spans="2:10" ht="12.75">
      <c r="B41" s="141"/>
      <c r="C41" s="7"/>
      <c r="D41" s="7"/>
      <c r="E41" s="7"/>
      <c r="F41" s="7"/>
      <c r="G41" s="7"/>
      <c r="H41" s="7"/>
      <c r="I41" s="7"/>
      <c r="J41" s="157"/>
    </row>
    <row r="42" spans="2:10" ht="12.75">
      <c r="B42" s="85" t="s">
        <v>580</v>
      </c>
      <c r="C42" s="623" t="s">
        <v>572</v>
      </c>
      <c r="D42" s="623"/>
      <c r="E42" s="623"/>
      <c r="F42" s="623"/>
      <c r="G42" s="623"/>
      <c r="H42" s="623"/>
      <c r="I42" s="623"/>
      <c r="J42" s="623"/>
    </row>
    <row r="43" spans="2:10" ht="12.75">
      <c r="B43" s="141"/>
      <c r="C43" s="7"/>
      <c r="D43" s="7"/>
      <c r="E43" s="7"/>
      <c r="F43" s="7"/>
      <c r="G43" s="7"/>
      <c r="H43" s="7"/>
      <c r="I43" s="7"/>
      <c r="J43" s="7"/>
    </row>
    <row r="44" spans="3:10" ht="12.75">
      <c r="C44" s="624" t="s">
        <v>573</v>
      </c>
      <c r="D44" s="624"/>
      <c r="E44" s="624" t="s">
        <v>574</v>
      </c>
      <c r="F44" s="624"/>
      <c r="G44" s="624"/>
      <c r="H44" s="624"/>
      <c r="I44" s="624"/>
      <c r="J44" s="624"/>
    </row>
    <row r="45" spans="3:10" ht="12.75">
      <c r="C45" s="622" t="s">
        <v>492</v>
      </c>
      <c r="D45" s="622"/>
      <c r="E45" s="439" t="s">
        <v>493</v>
      </c>
      <c r="F45" s="440"/>
      <c r="G45" s="440"/>
      <c r="H45" s="440"/>
      <c r="I45" s="440"/>
      <c r="J45" s="427"/>
    </row>
    <row r="46" spans="3:10" ht="12.75">
      <c r="C46" s="622" t="s">
        <v>494</v>
      </c>
      <c r="D46" s="622"/>
      <c r="E46" s="439" t="s">
        <v>495</v>
      </c>
      <c r="F46" s="440"/>
      <c r="G46" s="440"/>
      <c r="H46" s="440"/>
      <c r="I46" s="440"/>
      <c r="J46" s="427"/>
    </row>
    <row r="47" spans="3:10" ht="12.75">
      <c r="C47" s="622" t="s">
        <v>496</v>
      </c>
      <c r="D47" s="622"/>
      <c r="E47" s="439" t="s">
        <v>497</v>
      </c>
      <c r="F47" s="440"/>
      <c r="G47" s="440"/>
      <c r="H47" s="440"/>
      <c r="I47" s="440"/>
      <c r="J47" s="427"/>
    </row>
    <row r="48" spans="3:10" ht="12.75">
      <c r="C48" s="622" t="s">
        <v>475</v>
      </c>
      <c r="D48" s="622"/>
      <c r="E48" s="439" t="s">
        <v>498</v>
      </c>
      <c r="F48" s="440"/>
      <c r="G48" s="440"/>
      <c r="H48" s="440"/>
      <c r="I48" s="440"/>
      <c r="J48" s="427"/>
    </row>
    <row r="49" spans="3:10" ht="12.75">
      <c r="C49" s="622" t="s">
        <v>499</v>
      </c>
      <c r="D49" s="622"/>
      <c r="E49" s="439" t="s">
        <v>500</v>
      </c>
      <c r="F49" s="440"/>
      <c r="G49" s="440"/>
      <c r="H49" s="440"/>
      <c r="I49" s="440"/>
      <c r="J49" s="427"/>
    </row>
    <row r="50" spans="3:10" ht="12.75">
      <c r="C50" s="622"/>
      <c r="D50" s="622"/>
      <c r="E50" s="422"/>
      <c r="F50" s="422"/>
      <c r="G50" s="422"/>
      <c r="H50" s="422"/>
      <c r="I50" s="422"/>
      <c r="J50" s="422"/>
    </row>
    <row r="51" spans="3:10" ht="12.75">
      <c r="C51" s="622"/>
      <c r="D51" s="622"/>
      <c r="E51" s="422"/>
      <c r="F51" s="422"/>
      <c r="G51" s="422"/>
      <c r="H51" s="422"/>
      <c r="I51" s="422"/>
      <c r="J51" s="422"/>
    </row>
    <row r="52" spans="3:10" ht="12.75">
      <c r="C52" s="622"/>
      <c r="D52" s="622"/>
      <c r="E52" s="422"/>
      <c r="F52" s="422"/>
      <c r="G52" s="422"/>
      <c r="H52" s="422"/>
      <c r="I52" s="422"/>
      <c r="J52" s="422"/>
    </row>
    <row r="53" spans="3:10" ht="12.75">
      <c r="C53" s="622"/>
      <c r="D53" s="622"/>
      <c r="E53" s="422"/>
      <c r="F53" s="422"/>
      <c r="G53" s="422"/>
      <c r="H53" s="422"/>
      <c r="I53" s="422"/>
      <c r="J53" s="422"/>
    </row>
    <row r="54" spans="3:10" ht="12.75">
      <c r="C54" s="622"/>
      <c r="D54" s="622"/>
      <c r="E54" s="422"/>
      <c r="F54" s="422"/>
      <c r="G54" s="422"/>
      <c r="H54" s="422"/>
      <c r="I54" s="422"/>
      <c r="J54" s="422"/>
    </row>
    <row r="55" spans="2:10" ht="12.75">
      <c r="B55" s="130"/>
      <c r="C55" s="129"/>
      <c r="D55" s="129"/>
      <c r="E55" s="129"/>
      <c r="F55" s="129"/>
      <c r="G55" s="129"/>
      <c r="H55" s="129"/>
      <c r="I55" s="129"/>
      <c r="J55" s="129"/>
    </row>
    <row r="56" spans="2:10" ht="15.75">
      <c r="B56" s="143">
        <v>13</v>
      </c>
      <c r="C56" s="142" t="s">
        <v>575</v>
      </c>
      <c r="D56" s="132"/>
      <c r="E56" s="132"/>
      <c r="F56" s="132"/>
      <c r="G56" s="132"/>
      <c r="H56" s="132"/>
      <c r="I56" s="132"/>
      <c r="J56" s="132"/>
    </row>
    <row r="57" spans="2:10" ht="12.75">
      <c r="B57" s="141"/>
      <c r="C57" s="7"/>
      <c r="D57" s="7"/>
      <c r="E57" s="7"/>
      <c r="F57" s="7"/>
      <c r="G57" s="7"/>
      <c r="H57" s="7"/>
      <c r="I57" s="7"/>
      <c r="J57" s="7"/>
    </row>
    <row r="58" spans="2:10" ht="41.25" customHeight="1">
      <c r="B58" s="85" t="s">
        <v>580</v>
      </c>
      <c r="C58" s="377" t="s">
        <v>588</v>
      </c>
      <c r="D58" s="377"/>
      <c r="E58" s="377"/>
      <c r="F58" s="377"/>
      <c r="G58" s="377"/>
      <c r="H58" s="377"/>
      <c r="I58" s="377"/>
      <c r="J58" s="377"/>
    </row>
    <row r="59" spans="2:11" ht="36" customHeight="1">
      <c r="B59" s="128"/>
      <c r="C59" s="635" t="s">
        <v>383</v>
      </c>
      <c r="D59" s="635"/>
      <c r="E59" s="635"/>
      <c r="F59" s="635"/>
      <c r="G59" s="635"/>
      <c r="H59" s="635"/>
      <c r="I59" s="635"/>
      <c r="J59" s="635"/>
      <c r="K59" s="103"/>
    </row>
    <row r="60" spans="3:10" ht="12.75" customHeight="1">
      <c r="C60" s="635" t="s">
        <v>576</v>
      </c>
      <c r="D60" s="635"/>
      <c r="E60" s="635"/>
      <c r="F60" s="635"/>
      <c r="G60" s="635"/>
      <c r="H60" s="635"/>
      <c r="I60" s="635"/>
      <c r="J60" s="635"/>
    </row>
    <row r="61" spans="3:10" ht="12.75">
      <c r="C61" s="613" t="s">
        <v>579</v>
      </c>
      <c r="D61" s="613"/>
      <c r="E61" s="613" t="s">
        <v>577</v>
      </c>
      <c r="F61" s="613"/>
      <c r="G61" s="613"/>
      <c r="H61" s="613"/>
      <c r="I61" s="613"/>
      <c r="J61" s="613"/>
    </row>
    <row r="62" spans="3:10" ht="12.75">
      <c r="C62" s="439" t="s">
        <v>501</v>
      </c>
      <c r="D62" s="427"/>
      <c r="E62" s="439" t="s">
        <v>502</v>
      </c>
      <c r="F62" s="440"/>
      <c r="G62" s="440"/>
      <c r="H62" s="440"/>
      <c r="I62" s="440"/>
      <c r="J62" s="427"/>
    </row>
    <row r="63" spans="3:10" ht="12.75">
      <c r="C63" s="439" t="s">
        <v>503</v>
      </c>
      <c r="D63" s="427"/>
      <c r="E63" s="439" t="s">
        <v>504</v>
      </c>
      <c r="F63" s="440"/>
      <c r="G63" s="440"/>
      <c r="H63" s="440"/>
      <c r="I63" s="440"/>
      <c r="J63" s="427"/>
    </row>
    <row r="64" spans="3:10" ht="12.75">
      <c r="C64" s="611" t="s">
        <v>1061</v>
      </c>
      <c r="D64" s="612"/>
      <c r="E64" s="610" t="s">
        <v>1062</v>
      </c>
      <c r="F64" s="610"/>
      <c r="G64" s="610"/>
      <c r="H64" s="610"/>
      <c r="I64" s="610"/>
      <c r="J64" s="610"/>
    </row>
    <row r="65" spans="3:10" ht="12.75" customHeight="1">
      <c r="C65" s="611" t="s">
        <v>1060</v>
      </c>
      <c r="D65" s="612"/>
      <c r="E65" s="610" t="s">
        <v>504</v>
      </c>
      <c r="F65" s="610"/>
      <c r="G65" s="610"/>
      <c r="H65" s="610"/>
      <c r="I65" s="610"/>
      <c r="J65" s="610"/>
    </row>
    <row r="66" spans="3:10" ht="12.75" customHeight="1">
      <c r="C66" s="611" t="s">
        <v>505</v>
      </c>
      <c r="D66" s="612"/>
      <c r="E66" s="610" t="s">
        <v>506</v>
      </c>
      <c r="F66" s="610"/>
      <c r="G66" s="610"/>
      <c r="H66" s="610"/>
      <c r="I66" s="610"/>
      <c r="J66" s="610"/>
    </row>
    <row r="67" spans="3:10" ht="12.75">
      <c r="C67" s="608"/>
      <c r="D67" s="608"/>
      <c r="E67" s="608"/>
      <c r="F67" s="608"/>
      <c r="G67" s="608"/>
      <c r="H67" s="608"/>
      <c r="I67" s="608"/>
      <c r="J67" s="608"/>
    </row>
    <row r="68" spans="3:10" ht="12.75">
      <c r="C68" s="609"/>
      <c r="D68" s="609"/>
      <c r="E68" s="610"/>
      <c r="F68" s="610"/>
      <c r="G68" s="610"/>
      <c r="H68" s="610"/>
      <c r="I68" s="610"/>
      <c r="J68" s="610"/>
    </row>
    <row r="69" spans="3:10" ht="12.75">
      <c r="C69" s="609"/>
      <c r="D69" s="609"/>
      <c r="E69" s="610"/>
      <c r="F69" s="610"/>
      <c r="G69" s="610"/>
      <c r="H69" s="610"/>
      <c r="I69" s="610"/>
      <c r="J69" s="610"/>
    </row>
  </sheetData>
  <sheetProtection formatRows="0" insertRows="0"/>
  <mergeCells count="100">
    <mergeCell ref="C11:E11"/>
    <mergeCell ref="F11:J11"/>
    <mergeCell ref="C15:E15"/>
    <mergeCell ref="F15:J15"/>
    <mergeCell ref="F10:J10"/>
    <mergeCell ref="C49:D49"/>
    <mergeCell ref="E49:J49"/>
    <mergeCell ref="E61:J61"/>
    <mergeCell ref="C58:J58"/>
    <mergeCell ref="C59:J59"/>
    <mergeCell ref="C60:J60"/>
    <mergeCell ref="C52:D52"/>
    <mergeCell ref="E52:J52"/>
    <mergeCell ref="C54:D54"/>
    <mergeCell ref="B2:J2"/>
    <mergeCell ref="F20:H20"/>
    <mergeCell ref="I20:J20"/>
    <mergeCell ref="C20:E20"/>
    <mergeCell ref="C6:J6"/>
    <mergeCell ref="C7:J7"/>
    <mergeCell ref="C8:J8"/>
    <mergeCell ref="F9:J9"/>
    <mergeCell ref="C10:E10"/>
    <mergeCell ref="C9:E9"/>
    <mergeCell ref="E53:J53"/>
    <mergeCell ref="C47:D47"/>
    <mergeCell ref="E47:J47"/>
    <mergeCell ref="C48:D48"/>
    <mergeCell ref="E48:J48"/>
    <mergeCell ref="C50:D50"/>
    <mergeCell ref="E50:J50"/>
    <mergeCell ref="C51:D51"/>
    <mergeCell ref="E51:J51"/>
    <mergeCell ref="C53:D53"/>
    <mergeCell ref="C33:J33"/>
    <mergeCell ref="C45:D45"/>
    <mergeCell ref="E45:J45"/>
    <mergeCell ref="C46:D46"/>
    <mergeCell ref="E46:J46"/>
    <mergeCell ref="C42:J42"/>
    <mergeCell ref="C44:D44"/>
    <mergeCell ref="E44:J44"/>
    <mergeCell ref="C37:J37"/>
    <mergeCell ref="C38:F38"/>
    <mergeCell ref="I24:J24"/>
    <mergeCell ref="C18:J18"/>
    <mergeCell ref="C19:J19"/>
    <mergeCell ref="C23:E23"/>
    <mergeCell ref="F23:H23"/>
    <mergeCell ref="I23:J23"/>
    <mergeCell ref="F21:H21"/>
    <mergeCell ref="I21:J21"/>
    <mergeCell ref="F22:H22"/>
    <mergeCell ref="I22:J22"/>
    <mergeCell ref="C21:E21"/>
    <mergeCell ref="F12:J12"/>
    <mergeCell ref="F13:J13"/>
    <mergeCell ref="F14:J14"/>
    <mergeCell ref="F16:J16"/>
    <mergeCell ref="C16:E16"/>
    <mergeCell ref="C12:E12"/>
    <mergeCell ref="C13:E13"/>
    <mergeCell ref="C14:E14"/>
    <mergeCell ref="C28:E28"/>
    <mergeCell ref="F28:H28"/>
    <mergeCell ref="I28:J28"/>
    <mergeCell ref="C26:E26"/>
    <mergeCell ref="F26:H26"/>
    <mergeCell ref="I26:J26"/>
    <mergeCell ref="C27:E27"/>
    <mergeCell ref="F27:H27"/>
    <mergeCell ref="I27:J27"/>
    <mergeCell ref="C61:D61"/>
    <mergeCell ref="F25:H25"/>
    <mergeCell ref="I25:J25"/>
    <mergeCell ref="C22:E22"/>
    <mergeCell ref="C36:J36"/>
    <mergeCell ref="C30:J30"/>
    <mergeCell ref="C31:G31"/>
    <mergeCell ref="C25:E25"/>
    <mergeCell ref="C24:E24"/>
    <mergeCell ref="F24:H24"/>
    <mergeCell ref="C66:D66"/>
    <mergeCell ref="E66:J66"/>
    <mergeCell ref="C65:D65"/>
    <mergeCell ref="E65:J65"/>
    <mergeCell ref="C63:D63"/>
    <mergeCell ref="E63:J63"/>
    <mergeCell ref="C64:D64"/>
    <mergeCell ref="E64:J64"/>
    <mergeCell ref="C67:D67"/>
    <mergeCell ref="E67:J67"/>
    <mergeCell ref="C62:D62"/>
    <mergeCell ref="E62:J62"/>
    <mergeCell ref="C34:J34"/>
    <mergeCell ref="C69:D69"/>
    <mergeCell ref="E69:J69"/>
    <mergeCell ref="C68:D68"/>
    <mergeCell ref="E68:J68"/>
    <mergeCell ref="E54:J54"/>
  </mergeCells>
  <dataValidations count="2">
    <dataValidation type="list" allowBlank="1" showInputMessage="1" showErrorMessage="1" sqref="I21:J28">
      <formula1>YesNo</formula1>
    </dataValidation>
    <dataValidation type="list" allowBlank="1" showInputMessage="1" showErrorMessage="1" sqref="C31:G31">
      <formula1>ManSys</formula1>
    </dataValidation>
  </dataValidations>
  <printOptions/>
  <pageMargins left="0.7874015748031497" right="0.7874015748031497" top="0.7874015748031497" bottom="0.7874015748031497" header="0.3937007874015748" footer="0.3937007874015748"/>
  <pageSetup fitToHeight="2" horizontalDpi="600" verticalDpi="600" orientation="portrait" paperSize="9" scale="80" r:id="rId1"/>
  <headerFooter alignWithMargins="0">
    <oddFooter>&amp;L&amp;F&amp;C&amp;A&amp;R&amp;P / &amp;N</oddFooter>
  </headerFooter>
  <rowBreaks count="1" manualBreakCount="1">
    <brk id="3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showGridLines="0" view="pageBreakPreview" zoomScaleSheetLayoutView="100" zoomScalePageLayoutView="0" workbookViewId="0" topLeftCell="A1">
      <selection activeCell="B7" sqref="B7:J32"/>
    </sheetView>
  </sheetViews>
  <sheetFormatPr defaultColWidth="9.140625" defaultRowHeight="12.75"/>
  <cols>
    <col min="1" max="1" width="3.140625" style="149" customWidth="1"/>
    <col min="2" max="2" width="4.140625" style="149" customWidth="1"/>
    <col min="3" max="3" width="11.28125" style="149" customWidth="1"/>
    <col min="4" max="4" width="10.8515625" style="149" customWidth="1"/>
    <col min="5" max="6" width="13.57421875" style="149" customWidth="1"/>
    <col min="7" max="7" width="10.421875" style="149" customWidth="1"/>
    <col min="8" max="8" width="11.140625" style="149" customWidth="1"/>
    <col min="9" max="10" width="13.57421875" style="149" customWidth="1"/>
    <col min="11" max="16384" width="9.140625" style="149" customWidth="1"/>
  </cols>
  <sheetData>
    <row r="1" spans="2:6" s="14" customFormat="1" ht="12.75">
      <c r="B1" s="80"/>
      <c r="C1" s="78"/>
      <c r="D1" s="78"/>
      <c r="E1" s="81"/>
      <c r="F1" s="81"/>
    </row>
    <row r="2" spans="2:10" s="14" customFormat="1" ht="18">
      <c r="B2" s="361" t="s">
        <v>385</v>
      </c>
      <c r="C2" s="361"/>
      <c r="D2" s="361"/>
      <c r="E2" s="361"/>
      <c r="F2" s="361"/>
      <c r="G2" s="361"/>
      <c r="H2" s="361"/>
      <c r="I2" s="361"/>
      <c r="J2" s="361"/>
    </row>
    <row r="3" s="14" customFormat="1" ht="12.75"/>
    <row r="4" spans="2:10" s="14" customFormat="1" ht="15.75">
      <c r="B4" s="83">
        <v>14</v>
      </c>
      <c r="C4" s="70" t="s">
        <v>423</v>
      </c>
      <c r="D4" s="70"/>
      <c r="E4" s="70"/>
      <c r="F4" s="70"/>
      <c r="G4" s="70"/>
      <c r="H4" s="70"/>
      <c r="I4" s="70"/>
      <c r="J4" s="70"/>
    </row>
    <row r="5" s="14" customFormat="1" ht="12.75"/>
    <row r="6" ht="12.75">
      <c r="B6" s="112" t="s">
        <v>424</v>
      </c>
    </row>
    <row r="7" spans="2:10" ht="12.75">
      <c r="B7" s="636"/>
      <c r="C7" s="637"/>
      <c r="D7" s="637"/>
      <c r="E7" s="637"/>
      <c r="F7" s="637"/>
      <c r="G7" s="637"/>
      <c r="H7" s="637"/>
      <c r="I7" s="637"/>
      <c r="J7" s="638"/>
    </row>
    <row r="8" spans="1:10" ht="15.75">
      <c r="A8" s="111"/>
      <c r="B8" s="639"/>
      <c r="C8" s="640"/>
      <c r="D8" s="640"/>
      <c r="E8" s="640"/>
      <c r="F8" s="640"/>
      <c r="G8" s="640"/>
      <c r="H8" s="640"/>
      <c r="I8" s="640"/>
      <c r="J8" s="641"/>
    </row>
    <row r="9" spans="2:10" ht="12.75" customHeight="1">
      <c r="B9" s="639"/>
      <c r="C9" s="640"/>
      <c r="D9" s="640"/>
      <c r="E9" s="640"/>
      <c r="F9" s="640"/>
      <c r="G9" s="640"/>
      <c r="H9" s="640"/>
      <c r="I9" s="640"/>
      <c r="J9" s="641"/>
    </row>
    <row r="10" spans="2:10" ht="12.75">
      <c r="B10" s="639"/>
      <c r="C10" s="640"/>
      <c r="D10" s="640"/>
      <c r="E10" s="640"/>
      <c r="F10" s="640"/>
      <c r="G10" s="640"/>
      <c r="H10" s="640"/>
      <c r="I10" s="640"/>
      <c r="J10" s="641"/>
    </row>
    <row r="11" spans="2:10" ht="12.75">
      <c r="B11" s="639"/>
      <c r="C11" s="640"/>
      <c r="D11" s="640"/>
      <c r="E11" s="640"/>
      <c r="F11" s="640"/>
      <c r="G11" s="640"/>
      <c r="H11" s="640"/>
      <c r="I11" s="640"/>
      <c r="J11" s="641"/>
    </row>
    <row r="12" spans="2:10" ht="12.75">
      <c r="B12" s="639"/>
      <c r="C12" s="640"/>
      <c r="D12" s="640"/>
      <c r="E12" s="640"/>
      <c r="F12" s="640"/>
      <c r="G12" s="640"/>
      <c r="H12" s="640"/>
      <c r="I12" s="640"/>
      <c r="J12" s="641"/>
    </row>
    <row r="13" spans="2:10" ht="12.75">
      <c r="B13" s="639"/>
      <c r="C13" s="640"/>
      <c r="D13" s="640"/>
      <c r="E13" s="640"/>
      <c r="F13" s="640"/>
      <c r="G13" s="640"/>
      <c r="H13" s="640"/>
      <c r="I13" s="640"/>
      <c r="J13" s="641"/>
    </row>
    <row r="14" spans="2:10" ht="12.75">
      <c r="B14" s="639"/>
      <c r="C14" s="640"/>
      <c r="D14" s="640"/>
      <c r="E14" s="640"/>
      <c r="F14" s="640"/>
      <c r="G14" s="640"/>
      <c r="H14" s="640"/>
      <c r="I14" s="640"/>
      <c r="J14" s="641"/>
    </row>
    <row r="15" spans="2:10" ht="12.75">
      <c r="B15" s="639"/>
      <c r="C15" s="640"/>
      <c r="D15" s="640"/>
      <c r="E15" s="640"/>
      <c r="F15" s="640"/>
      <c r="G15" s="640"/>
      <c r="H15" s="640"/>
      <c r="I15" s="640"/>
      <c r="J15" s="641"/>
    </row>
    <row r="16" spans="2:10" ht="12.75">
      <c r="B16" s="639"/>
      <c r="C16" s="640"/>
      <c r="D16" s="640"/>
      <c r="E16" s="640"/>
      <c r="F16" s="640"/>
      <c r="G16" s="640"/>
      <c r="H16" s="640"/>
      <c r="I16" s="640"/>
      <c r="J16" s="641"/>
    </row>
    <row r="17" spans="2:10" ht="12.75">
      <c r="B17" s="639"/>
      <c r="C17" s="640"/>
      <c r="D17" s="640"/>
      <c r="E17" s="640"/>
      <c r="F17" s="640"/>
      <c r="G17" s="640"/>
      <c r="H17" s="640"/>
      <c r="I17" s="640"/>
      <c r="J17" s="641"/>
    </row>
    <row r="18" spans="2:10" ht="12.75">
      <c r="B18" s="639"/>
      <c r="C18" s="640"/>
      <c r="D18" s="640"/>
      <c r="E18" s="640"/>
      <c r="F18" s="640"/>
      <c r="G18" s="640"/>
      <c r="H18" s="640"/>
      <c r="I18" s="640"/>
      <c r="J18" s="641"/>
    </row>
    <row r="19" spans="2:10" ht="12.75">
      <c r="B19" s="639"/>
      <c r="C19" s="640"/>
      <c r="D19" s="640"/>
      <c r="E19" s="640"/>
      <c r="F19" s="640"/>
      <c r="G19" s="640"/>
      <c r="H19" s="640"/>
      <c r="I19" s="640"/>
      <c r="J19" s="641"/>
    </row>
    <row r="20" spans="2:10" ht="12.75">
      <c r="B20" s="639"/>
      <c r="C20" s="640"/>
      <c r="D20" s="640"/>
      <c r="E20" s="640"/>
      <c r="F20" s="640"/>
      <c r="G20" s="640"/>
      <c r="H20" s="640"/>
      <c r="I20" s="640"/>
      <c r="J20" s="641"/>
    </row>
    <row r="21" spans="2:10" ht="12.75">
      <c r="B21" s="639"/>
      <c r="C21" s="640"/>
      <c r="D21" s="640"/>
      <c r="E21" s="640"/>
      <c r="F21" s="640"/>
      <c r="G21" s="640"/>
      <c r="H21" s="640"/>
      <c r="I21" s="640"/>
      <c r="J21" s="641"/>
    </row>
    <row r="22" spans="2:10" ht="12.75">
      <c r="B22" s="639"/>
      <c r="C22" s="640"/>
      <c r="D22" s="640"/>
      <c r="E22" s="640"/>
      <c r="F22" s="640"/>
      <c r="G22" s="640"/>
      <c r="H22" s="640"/>
      <c r="I22" s="640"/>
      <c r="J22" s="641"/>
    </row>
    <row r="23" spans="2:10" ht="12.75">
      <c r="B23" s="639"/>
      <c r="C23" s="640"/>
      <c r="D23" s="640"/>
      <c r="E23" s="640"/>
      <c r="F23" s="640"/>
      <c r="G23" s="640"/>
      <c r="H23" s="640"/>
      <c r="I23" s="640"/>
      <c r="J23" s="641"/>
    </row>
    <row r="24" spans="2:10" ht="12.75">
      <c r="B24" s="639"/>
      <c r="C24" s="640"/>
      <c r="D24" s="640"/>
      <c r="E24" s="640"/>
      <c r="F24" s="640"/>
      <c r="G24" s="640"/>
      <c r="H24" s="640"/>
      <c r="I24" s="640"/>
      <c r="J24" s="641"/>
    </row>
    <row r="25" spans="2:10" ht="12.75">
      <c r="B25" s="639"/>
      <c r="C25" s="640"/>
      <c r="D25" s="640"/>
      <c r="E25" s="640"/>
      <c r="F25" s="640"/>
      <c r="G25" s="640"/>
      <c r="H25" s="640"/>
      <c r="I25" s="640"/>
      <c r="J25" s="641"/>
    </row>
    <row r="26" spans="2:10" ht="12.75">
      <c r="B26" s="639"/>
      <c r="C26" s="640"/>
      <c r="D26" s="640"/>
      <c r="E26" s="640"/>
      <c r="F26" s="640"/>
      <c r="G26" s="640"/>
      <c r="H26" s="640"/>
      <c r="I26" s="640"/>
      <c r="J26" s="641"/>
    </row>
    <row r="27" spans="2:10" ht="12.75">
      <c r="B27" s="639"/>
      <c r="C27" s="640"/>
      <c r="D27" s="640"/>
      <c r="E27" s="640"/>
      <c r="F27" s="640"/>
      <c r="G27" s="640"/>
      <c r="H27" s="640"/>
      <c r="I27" s="640"/>
      <c r="J27" s="641"/>
    </row>
    <row r="28" spans="2:10" ht="12.75">
      <c r="B28" s="639"/>
      <c r="C28" s="640"/>
      <c r="D28" s="640"/>
      <c r="E28" s="640"/>
      <c r="F28" s="640"/>
      <c r="G28" s="640"/>
      <c r="H28" s="640"/>
      <c r="I28" s="640"/>
      <c r="J28" s="641"/>
    </row>
    <row r="29" spans="2:10" ht="12.75">
      <c r="B29" s="639"/>
      <c r="C29" s="640"/>
      <c r="D29" s="640"/>
      <c r="E29" s="640"/>
      <c r="F29" s="640"/>
      <c r="G29" s="640"/>
      <c r="H29" s="640"/>
      <c r="I29" s="640"/>
      <c r="J29" s="641"/>
    </row>
    <row r="30" spans="2:10" ht="12.75">
      <c r="B30" s="639"/>
      <c r="C30" s="640"/>
      <c r="D30" s="640"/>
      <c r="E30" s="640"/>
      <c r="F30" s="640"/>
      <c r="G30" s="640"/>
      <c r="H30" s="640"/>
      <c r="I30" s="640"/>
      <c r="J30" s="641"/>
    </row>
    <row r="31" spans="2:10" ht="12.75">
      <c r="B31" s="639"/>
      <c r="C31" s="640"/>
      <c r="D31" s="640"/>
      <c r="E31" s="640"/>
      <c r="F31" s="640"/>
      <c r="G31" s="640"/>
      <c r="H31" s="640"/>
      <c r="I31" s="640"/>
      <c r="J31" s="641"/>
    </row>
    <row r="32" spans="2:10" ht="13.5" customHeight="1">
      <c r="B32" s="642"/>
      <c r="C32" s="643"/>
      <c r="D32" s="643"/>
      <c r="E32" s="643"/>
      <c r="F32" s="643"/>
      <c r="G32" s="643"/>
      <c r="H32" s="643"/>
      <c r="I32" s="643"/>
      <c r="J32" s="644"/>
    </row>
  </sheetData>
  <sheetProtection sheet="1" objects="1" scenarios="1" formatRows="0" insertRows="0"/>
  <mergeCells count="2">
    <mergeCell ref="B2:J2"/>
    <mergeCell ref="B7:J3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3" r:id="rId1"/>
  <headerFooter alignWithMargins="0">
    <oddFooter>&amp;L&amp;F&amp;C&amp;A&amp;R&amp;P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 Environment C.2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Margrét Helga Guðmundsdóttir</dc:creator>
  <cp:keywords/>
  <dc:description/>
  <cp:lastModifiedBy>Margrét Helga Guðmundsdóttir</cp:lastModifiedBy>
  <cp:lastPrinted>2009-06-17T05:18:02Z</cp:lastPrinted>
  <dcterms:created xsi:type="dcterms:W3CDTF">2008-05-26T08:52:55Z</dcterms:created>
  <dcterms:modified xsi:type="dcterms:W3CDTF">2015-10-23T16:48:51Z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