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37242C8A-645E-47AE-81B6-FBF576DF4ED5}" xr6:coauthVersionLast="45" xr6:coauthVersionMax="45" xr10:uidLastSave="{00000000-0000-0000-0000-000000000000}"/>
  <bookViews>
    <workbookView xWindow="-23148" yWindow="-108" windowWidth="23256" windowHeight="12576" activeTab="2" xr2:uid="{00000000-000D-0000-FFFF-FFFF00000000}"/>
  </bookViews>
  <sheets>
    <sheet name="Upplýsingar um skjalið" sheetId="3" r:id="rId1"/>
    <sheet name="Losunartölur" sheetId="1" r:id="rId2"/>
    <sheet name="Losun skipt eftir skuldbind" sheetId="4" r:id="rId3"/>
  </sheets>
  <externalReferences>
    <externalReference r:id="rId4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9" i="4" l="1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AG18" i="4"/>
  <c r="AF18" i="4"/>
  <c r="AF17" i="4" s="1"/>
  <c r="AE18" i="4"/>
  <c r="AD18" i="4"/>
  <c r="AC18" i="4"/>
  <c r="AB18" i="4"/>
  <c r="AB17" i="4" s="1"/>
  <c r="AA18" i="4"/>
  <c r="Z18" i="4"/>
  <c r="Y18" i="4"/>
  <c r="X18" i="4"/>
  <c r="X17" i="4" s="1"/>
  <c r="W18" i="4"/>
  <c r="V18" i="4"/>
  <c r="U18" i="4"/>
  <c r="T18" i="4"/>
  <c r="T17" i="4" s="1"/>
  <c r="S18" i="4"/>
  <c r="AG17" i="4"/>
  <c r="AE17" i="4"/>
  <c r="AD17" i="4"/>
  <c r="AC17" i="4"/>
  <c r="AA17" i="4"/>
  <c r="Z17" i="4"/>
  <c r="Y17" i="4"/>
  <c r="W17" i="4"/>
  <c r="V17" i="4"/>
  <c r="U17" i="4"/>
  <c r="S17" i="4"/>
  <c r="AG190" i="1" l="1"/>
  <c r="AG160" i="1" s="1"/>
  <c r="AG131" i="1"/>
  <c r="AG159" i="1" s="1"/>
  <c r="AG105" i="1"/>
  <c r="AG158" i="1" s="1"/>
  <c r="AG80" i="1"/>
  <c r="AG157" i="1" s="1"/>
  <c r="AG51" i="1"/>
  <c r="AG15" i="1" s="1"/>
  <c r="AG18" i="1"/>
  <c r="AF190" i="1"/>
  <c r="AF160" i="1" s="1"/>
  <c r="AF131" i="1"/>
  <c r="AF159" i="1" s="1"/>
  <c r="AF105" i="1"/>
  <c r="AF158" i="1" s="1"/>
  <c r="AF80" i="1"/>
  <c r="AF157" i="1" s="1"/>
  <c r="AF51" i="1"/>
  <c r="AF15" i="1" s="1"/>
  <c r="AF17" i="1" l="1"/>
  <c r="AF16" i="1"/>
  <c r="AF19" i="1" s="1"/>
  <c r="AG16" i="1"/>
  <c r="AG19" i="1" s="1"/>
  <c r="AG17" i="1"/>
  <c r="AF18" i="1"/>
  <c r="AG156" i="1"/>
  <c r="AF156" i="1"/>
  <c r="AG162" i="1" l="1"/>
  <c r="AG161" i="1"/>
  <c r="AF162" i="1"/>
  <c r="AF161" i="1"/>
  <c r="D51" i="1" l="1"/>
  <c r="D80" i="1" l="1"/>
  <c r="D15" i="1" l="1"/>
  <c r="D16" i="1"/>
  <c r="S190" i="1" l="1"/>
  <c r="Y190" i="1"/>
  <c r="W190" i="1"/>
  <c r="Q190" i="1"/>
  <c r="I190" i="1"/>
  <c r="H131" i="1"/>
  <c r="K131" i="1"/>
  <c r="U131" i="1"/>
  <c r="Z131" i="1"/>
  <c r="AB131" i="1"/>
  <c r="M131" i="1"/>
  <c r="Q131" i="1"/>
  <c r="G131" i="1"/>
  <c r="I131" i="1"/>
  <c r="N131" i="1"/>
  <c r="R131" i="1"/>
  <c r="W131" i="1"/>
  <c r="O131" i="1"/>
  <c r="O105" i="1"/>
  <c r="V105" i="1"/>
  <c r="Z105" i="1"/>
  <c r="H105" i="1"/>
  <c r="Z80" i="1"/>
  <c r="L80" i="1"/>
  <c r="AB80" i="1"/>
  <c r="F51" i="1"/>
  <c r="G51" i="1"/>
  <c r="N51" i="1"/>
  <c r="R51" i="1"/>
  <c r="V51" i="1"/>
  <c r="W51" i="1"/>
  <c r="AE51" i="1"/>
  <c r="S105" i="1"/>
  <c r="AE105" i="1"/>
  <c r="R105" i="1"/>
  <c r="I105" i="1"/>
  <c r="AA51" i="1"/>
  <c r="Z51" i="1"/>
  <c r="AA131" i="1"/>
  <c r="F131" i="1"/>
  <c r="AC131" i="1"/>
  <c r="Q160" i="1" l="1"/>
  <c r="W160" i="1"/>
  <c r="Y160" i="1"/>
  <c r="I160" i="1"/>
  <c r="S160" i="1"/>
  <c r="Z15" i="1"/>
  <c r="AA18" i="1"/>
  <c r="W15" i="1"/>
  <c r="G15" i="1"/>
  <c r="O17" i="1"/>
  <c r="N18" i="1"/>
  <c r="M18" i="1"/>
  <c r="K18" i="1"/>
  <c r="F15" i="1"/>
  <c r="H17" i="1"/>
  <c r="I18" i="1"/>
  <c r="AB18" i="1"/>
  <c r="H18" i="1"/>
  <c r="AE17" i="1"/>
  <c r="AA15" i="1"/>
  <c r="R15" i="1"/>
  <c r="AB16" i="1"/>
  <c r="Z17" i="1"/>
  <c r="W18" i="1"/>
  <c r="G18" i="1"/>
  <c r="Z18" i="1"/>
  <c r="AC18" i="1"/>
  <c r="F18" i="1"/>
  <c r="I17" i="1"/>
  <c r="AE15" i="1"/>
  <c r="N15" i="1"/>
  <c r="L16" i="1"/>
  <c r="R18" i="1"/>
  <c r="Q18" i="1"/>
  <c r="U18" i="1"/>
  <c r="R158" i="1"/>
  <c r="R17" i="1"/>
  <c r="O159" i="1"/>
  <c r="O18" i="1"/>
  <c r="S158" i="1"/>
  <c r="S17" i="1"/>
  <c r="Z157" i="1"/>
  <c r="Z16" i="1"/>
  <c r="V156" i="1"/>
  <c r="V15" i="1"/>
  <c r="V158" i="1"/>
  <c r="V17" i="1"/>
  <c r="Z158" i="1"/>
  <c r="F159" i="1"/>
  <c r="Z156" i="1"/>
  <c r="AE158" i="1"/>
  <c r="R156" i="1"/>
  <c r="F156" i="1"/>
  <c r="R159" i="1"/>
  <c r="M159" i="1"/>
  <c r="K159" i="1"/>
  <c r="G105" i="1"/>
  <c r="AE131" i="1"/>
  <c r="Z159" i="1"/>
  <c r="H159" i="1"/>
  <c r="AB157" i="1"/>
  <c r="K80" i="1"/>
  <c r="AC105" i="1"/>
  <c r="G159" i="1"/>
  <c r="AD131" i="1"/>
  <c r="Y131" i="1"/>
  <c r="S131" i="1"/>
  <c r="J131" i="1"/>
  <c r="G190" i="1"/>
  <c r="I159" i="1"/>
  <c r="D157" i="1"/>
  <c r="AD190" i="1"/>
  <c r="AB190" i="1"/>
  <c r="T190" i="1"/>
  <c r="AA156" i="1"/>
  <c r="Q105" i="1"/>
  <c r="K105" i="1"/>
  <c r="N159" i="1"/>
  <c r="Q159" i="1"/>
  <c r="AB159" i="1"/>
  <c r="E131" i="1"/>
  <c r="AA159" i="1"/>
  <c r="U159" i="1"/>
  <c r="I158" i="1"/>
  <c r="AE156" i="1"/>
  <c r="G156" i="1"/>
  <c r="N156" i="1"/>
  <c r="AD51" i="1"/>
  <c r="R80" i="1"/>
  <c r="X105" i="1"/>
  <c r="F105" i="1"/>
  <c r="L105" i="1"/>
  <c r="L131" i="1"/>
  <c r="D190" i="1"/>
  <c r="U190" i="1"/>
  <c r="M190" i="1"/>
  <c r="AA190" i="1"/>
  <c r="O190" i="1"/>
  <c r="F190" i="1"/>
  <c r="U51" i="1"/>
  <c r="Y51" i="1"/>
  <c r="T80" i="1"/>
  <c r="E80" i="1"/>
  <c r="AA105" i="1"/>
  <c r="W105" i="1"/>
  <c r="N105" i="1"/>
  <c r="P105" i="1"/>
  <c r="T131" i="1"/>
  <c r="L190" i="1"/>
  <c r="V190" i="1"/>
  <c r="N190" i="1"/>
  <c r="G80" i="1"/>
  <c r="T105" i="1"/>
  <c r="J105" i="1"/>
  <c r="AC190" i="1"/>
  <c r="AE190" i="1"/>
  <c r="K190" i="1"/>
  <c r="T51" i="1"/>
  <c r="O51" i="1"/>
  <c r="J51" i="1"/>
  <c r="Q51" i="1"/>
  <c r="K51" i="1"/>
  <c r="E51" i="1"/>
  <c r="U80" i="1"/>
  <c r="J80" i="1"/>
  <c r="I80" i="1"/>
  <c r="Y105" i="1"/>
  <c r="U105" i="1"/>
  <c r="AB105" i="1"/>
  <c r="X131" i="1"/>
  <c r="V131" i="1"/>
  <c r="W80" i="1"/>
  <c r="S80" i="1"/>
  <c r="W159" i="1"/>
  <c r="AC158" i="1"/>
  <c r="X51" i="1"/>
  <c r="P51" i="1"/>
  <c r="L51" i="1"/>
  <c r="AA80" i="1"/>
  <c r="F80" i="1"/>
  <c r="D131" i="1"/>
  <c r="O158" i="1"/>
  <c r="AC159" i="1"/>
  <c r="W156" i="1"/>
  <c r="L157" i="1"/>
  <c r="AE80" i="1"/>
  <c r="AC51" i="1"/>
  <c r="M51" i="1"/>
  <c r="Q80" i="1"/>
  <c r="N80" i="1"/>
  <c r="H80" i="1"/>
  <c r="AD105" i="1"/>
  <c r="E190" i="1"/>
  <c r="X190" i="1"/>
  <c r="P190" i="1"/>
  <c r="H190" i="1"/>
  <c r="Z190" i="1"/>
  <c r="R190" i="1"/>
  <c r="J190" i="1"/>
  <c r="AB51" i="1"/>
  <c r="S51" i="1"/>
  <c r="H51" i="1"/>
  <c r="AC80" i="1"/>
  <c r="O80" i="1"/>
  <c r="Y80" i="1"/>
  <c r="V80" i="1"/>
  <c r="P80" i="1"/>
  <c r="E105" i="1"/>
  <c r="P131" i="1"/>
  <c r="I51" i="1"/>
  <c r="M80" i="1"/>
  <c r="AD80" i="1"/>
  <c r="X80" i="1"/>
  <c r="H158" i="1"/>
  <c r="M105" i="1"/>
  <c r="D105" i="1"/>
  <c r="Z19" i="1" l="1"/>
  <c r="AC160" i="1"/>
  <c r="U160" i="1"/>
  <c r="X160" i="1"/>
  <c r="D160" i="1"/>
  <c r="E160" i="1"/>
  <c r="G160" i="1"/>
  <c r="J160" i="1"/>
  <c r="P160" i="1"/>
  <c r="N160" i="1"/>
  <c r="F160" i="1"/>
  <c r="R160" i="1"/>
  <c r="V160" i="1"/>
  <c r="O160" i="1"/>
  <c r="T160" i="1"/>
  <c r="Z160" i="1"/>
  <c r="K160" i="1"/>
  <c r="L160" i="1"/>
  <c r="AA160" i="1"/>
  <c r="AB160" i="1"/>
  <c r="H160" i="1"/>
  <c r="M160" i="1"/>
  <c r="AD160" i="1"/>
  <c r="I15" i="1"/>
  <c r="V16" i="1"/>
  <c r="H15" i="1"/>
  <c r="N16" i="1"/>
  <c r="AE16" i="1"/>
  <c r="L15" i="1"/>
  <c r="X18" i="1"/>
  <c r="I16" i="1"/>
  <c r="K15" i="1"/>
  <c r="J17" i="1"/>
  <c r="N17" i="1"/>
  <c r="T16" i="1"/>
  <c r="X17" i="1"/>
  <c r="Y18" i="1"/>
  <c r="K16" i="1"/>
  <c r="AE18" i="1"/>
  <c r="X16" i="1"/>
  <c r="S15" i="1"/>
  <c r="Q16" i="1"/>
  <c r="D18" i="1"/>
  <c r="P15" i="1"/>
  <c r="S16" i="1"/>
  <c r="AB17" i="1"/>
  <c r="J16" i="1"/>
  <c r="Q15" i="1"/>
  <c r="T17" i="1"/>
  <c r="W17" i="1"/>
  <c r="Y15" i="1"/>
  <c r="L18" i="1"/>
  <c r="E18" i="1"/>
  <c r="K17" i="1"/>
  <c r="AD18" i="1"/>
  <c r="G17" i="1"/>
  <c r="P18" i="1"/>
  <c r="D17" i="1"/>
  <c r="E17" i="1"/>
  <c r="AB15" i="1"/>
  <c r="AD17" i="1"/>
  <c r="M15" i="1"/>
  <c r="F16" i="1"/>
  <c r="X15" i="1"/>
  <c r="W16" i="1"/>
  <c r="U17" i="1"/>
  <c r="J15" i="1"/>
  <c r="T18" i="1"/>
  <c r="AA17" i="1"/>
  <c r="U15" i="1"/>
  <c r="L17" i="1"/>
  <c r="AD15" i="1"/>
  <c r="Q17" i="1"/>
  <c r="J18" i="1"/>
  <c r="Y16" i="1"/>
  <c r="AD16" i="1"/>
  <c r="O16" i="1"/>
  <c r="M17" i="1"/>
  <c r="M16" i="1"/>
  <c r="P16" i="1"/>
  <c r="AC16" i="1"/>
  <c r="H16" i="1"/>
  <c r="AC15" i="1"/>
  <c r="AA16" i="1"/>
  <c r="V18" i="1"/>
  <c r="Y17" i="1"/>
  <c r="E15" i="1"/>
  <c r="O15" i="1"/>
  <c r="P17" i="1"/>
  <c r="E16" i="1"/>
  <c r="F17" i="1"/>
  <c r="S18" i="1"/>
  <c r="AC17" i="1"/>
  <c r="T156" i="1"/>
  <c r="T15" i="1"/>
  <c r="V19" i="1"/>
  <c r="R157" i="1"/>
  <c r="R161" i="1" s="1"/>
  <c r="R16" i="1"/>
  <c r="R19" i="1" s="1"/>
  <c r="U157" i="1"/>
  <c r="U16" i="1"/>
  <c r="G157" i="1"/>
  <c r="G16" i="1"/>
  <c r="AB158" i="1"/>
  <c r="Z162" i="1"/>
  <c r="J156" i="1"/>
  <c r="U156" i="1"/>
  <c r="Z161" i="1"/>
  <c r="K157" i="1"/>
  <c r="U158" i="1"/>
  <c r="AD156" i="1"/>
  <c r="I157" i="1"/>
  <c r="X159" i="1"/>
  <c r="T158" i="1"/>
  <c r="N158" i="1"/>
  <c r="F158" i="1"/>
  <c r="J159" i="1"/>
  <c r="AE159" i="1"/>
  <c r="T157" i="1"/>
  <c r="J157" i="1"/>
  <c r="W158" i="1"/>
  <c r="Y156" i="1"/>
  <c r="X158" i="1"/>
  <c r="S159" i="1"/>
  <c r="AE160" i="1"/>
  <c r="K156" i="1"/>
  <c r="O156" i="1"/>
  <c r="Q156" i="1"/>
  <c r="T159" i="1"/>
  <c r="AA158" i="1"/>
  <c r="L159" i="1"/>
  <c r="K158" i="1"/>
  <c r="Y159" i="1"/>
  <c r="G158" i="1"/>
  <c r="V159" i="1"/>
  <c r="Y158" i="1"/>
  <c r="E156" i="1"/>
  <c r="J158" i="1"/>
  <c r="P158" i="1"/>
  <c r="E157" i="1"/>
  <c r="L158" i="1"/>
  <c r="E159" i="1"/>
  <c r="Q158" i="1"/>
  <c r="AD159" i="1"/>
  <c r="M158" i="1"/>
  <c r="AC156" i="1"/>
  <c r="V157" i="1"/>
  <c r="AD158" i="1"/>
  <c r="F157" i="1"/>
  <c r="L156" i="1"/>
  <c r="P157" i="1"/>
  <c r="AB156" i="1"/>
  <c r="Q157" i="1"/>
  <c r="D159" i="1"/>
  <c r="Y157" i="1"/>
  <c r="H156" i="1"/>
  <c r="D156" i="1"/>
  <c r="H157" i="1"/>
  <c r="P156" i="1"/>
  <c r="S157" i="1"/>
  <c r="I156" i="1"/>
  <c r="AC157" i="1"/>
  <c r="AA157" i="1"/>
  <c r="X157" i="1"/>
  <c r="AD157" i="1"/>
  <c r="P159" i="1"/>
  <c r="D158" i="1"/>
  <c r="M157" i="1"/>
  <c r="E158" i="1"/>
  <c r="O157" i="1"/>
  <c r="S156" i="1"/>
  <c r="N157" i="1"/>
  <c r="M156" i="1"/>
  <c r="AE157" i="1"/>
  <c r="X156" i="1"/>
  <c r="W157" i="1"/>
  <c r="H19" i="1" l="1"/>
  <c r="G19" i="1"/>
  <c r="P19" i="1"/>
  <c r="AC19" i="1"/>
  <c r="AB19" i="1"/>
  <c r="S19" i="1"/>
  <c r="Q19" i="1"/>
  <c r="O19" i="1"/>
  <c r="AA19" i="1"/>
  <c r="J19" i="1"/>
  <c r="AD19" i="1"/>
  <c r="U19" i="1"/>
  <c r="X19" i="1"/>
  <c r="M19" i="1"/>
  <c r="D19" i="1"/>
  <c r="G161" i="1"/>
  <c r="Y19" i="1"/>
  <c r="R162" i="1"/>
  <c r="T19" i="1"/>
  <c r="F19" i="1"/>
  <c r="W19" i="1"/>
  <c r="L19" i="1"/>
  <c r="N19" i="1"/>
  <c r="E19" i="1"/>
  <c r="K19" i="1"/>
  <c r="AE19" i="1"/>
  <c r="I19" i="1"/>
  <c r="O161" i="1"/>
  <c r="U161" i="1"/>
  <c r="U162" i="1"/>
  <c r="K161" i="1"/>
  <c r="K162" i="1"/>
  <c r="G162" i="1"/>
  <c r="J162" i="1"/>
  <c r="O162" i="1"/>
  <c r="AD161" i="1"/>
  <c r="T161" i="1"/>
  <c r="J161" i="1"/>
  <c r="W162" i="1"/>
  <c r="T162" i="1"/>
  <c r="AE161" i="1"/>
  <c r="AE162" i="1"/>
  <c r="S161" i="1"/>
  <c r="S162" i="1"/>
  <c r="E162" i="1"/>
  <c r="E161" i="1"/>
  <c r="I162" i="1"/>
  <c r="I161" i="1"/>
  <c r="AD162" i="1"/>
  <c r="F162" i="1"/>
  <c r="F161" i="1"/>
  <c r="AC161" i="1"/>
  <c r="AC162" i="1"/>
  <c r="M161" i="1"/>
  <c r="M162" i="1"/>
  <c r="P162" i="1"/>
  <c r="P161" i="1"/>
  <c r="L161" i="1"/>
  <c r="L162" i="1"/>
  <c r="N161" i="1"/>
  <c r="N162" i="1"/>
  <c r="AA161" i="1"/>
  <c r="AA162" i="1"/>
  <c r="W161" i="1"/>
  <c r="D162" i="1"/>
  <c r="D161" i="1"/>
  <c r="Y162" i="1"/>
  <c r="Y161" i="1"/>
  <c r="AB162" i="1"/>
  <c r="AB161" i="1"/>
  <c r="X162" i="1"/>
  <c r="X161" i="1"/>
  <c r="H162" i="1"/>
  <c r="H161" i="1"/>
  <c r="Q161" i="1"/>
  <c r="Q162" i="1"/>
  <c r="V162" i="1"/>
  <c r="V161" i="1"/>
</calcChain>
</file>

<file path=xl/sharedStrings.xml><?xml version="1.0" encoding="utf-8"?>
<sst xmlns="http://schemas.openxmlformats.org/spreadsheetml/2006/main" count="165" uniqueCount="80">
  <si>
    <t>Fiskiskip</t>
  </si>
  <si>
    <t>Vegasamgöngur</t>
  </si>
  <si>
    <t>Jarðvarmavirkjanir</t>
  </si>
  <si>
    <t>Samtals</t>
  </si>
  <si>
    <t>ORKA</t>
  </si>
  <si>
    <t>Iðnaður</t>
  </si>
  <si>
    <t>Steinefnaiðnaður</t>
  </si>
  <si>
    <t>Efnaiðnaður</t>
  </si>
  <si>
    <t>Málmiðnaður</t>
  </si>
  <si>
    <t>Leysiefni</t>
  </si>
  <si>
    <t>F-gös (m.a. Kælimiðlar)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</si>
  <si>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</si>
  <si>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</si>
  <si>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</si>
  <si>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</si>
  <si>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</si>
  <si>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</si>
  <si>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</si>
  <si>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Brennsla</t>
  </si>
  <si>
    <t>Urðun úrgangs</t>
  </si>
  <si>
    <t>Jarðgerð</t>
  </si>
  <si>
    <t>Orka</t>
  </si>
  <si>
    <t>Skóglendi</t>
  </si>
  <si>
    <t>Ræktunarland</t>
  </si>
  <si>
    <t>Graslendi</t>
  </si>
  <si>
    <t>Votlendi</t>
  </si>
  <si>
    <t>Byggð</t>
  </si>
  <si>
    <t>Viðarafurður</t>
  </si>
  <si>
    <t>samtals</t>
  </si>
  <si>
    <t>Staðbundinn iðnaður í viðskiptakerfi ESB</t>
  </si>
  <si>
    <t>Vélar og tæki</t>
  </si>
  <si>
    <t>Eldsneytisbruni vegna orkuiðnaðar</t>
  </si>
  <si>
    <t>Eldsneytisbruni vegna framleiðsluiðnaðar</t>
  </si>
  <si>
    <t>Efnanotkun</t>
  </si>
  <si>
    <t>Innanlandsflug</t>
  </si>
  <si>
    <t>Strandsiglingar</t>
  </si>
  <si>
    <t xml:space="preserve"> </t>
  </si>
  <si>
    <t>(þús. tonn)</t>
  </si>
  <si>
    <t>IÐNAÐUR</t>
  </si>
  <si>
    <t>LANDBÚNAÐUR</t>
  </si>
  <si>
    <t>ÚGANGUR</t>
  </si>
  <si>
    <t>Á ekki við*</t>
  </si>
  <si>
    <t>Iðnaður og efnanotkun</t>
  </si>
  <si>
    <t>*Viðskiptakerfi ESB var komið á fót árið 2005 og því er þessi skipting ekki til fyrir þann tíma</t>
  </si>
  <si>
    <t>Losun á beina ábyrgð Íslenskra stjórnvalda</t>
  </si>
  <si>
    <t>Annað land</t>
  </si>
  <si>
    <t>Heildarlosun án landnotkunar og skógræktar</t>
  </si>
  <si>
    <t>Landnotkun og skógrækt</t>
  </si>
  <si>
    <t>Heildarlosun með landnotkun og skógrækt</t>
  </si>
  <si>
    <t>Losun sem fellur undir beina ábyrgð íslenskra stjórnvalda</t>
  </si>
  <si>
    <t>Orka**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</si>
  <si>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losun frá innanlandsflugi**</t>
    </r>
  </si>
  <si>
    <t>Losun skipt eftir flokkum</t>
  </si>
  <si>
    <t>Losun skipt eftir skuldbindingum (án landnotkunar og skógræktar)</t>
  </si>
  <si>
    <t>Losun frá staðbundnum iðnaði sem fellur undir viðskiptakerfi ESB</t>
  </si>
  <si>
    <t>**sem fellur að hluta til undir viðskiptakerfi ESB</t>
  </si>
  <si>
    <t>Iðnaður***</t>
  </si>
  <si>
    <r>
      <t>Eldsneytisbruni (orka), staðbundinn iðnaður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</si>
  <si>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Kísil- og kísilmálmframleiðsla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</si>
  <si>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Álframleiðsla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og PFC)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</si>
  <si>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</si>
  <si>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</si>
  <si>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Landnotkun og skógrækt (LULUCF)</t>
  </si>
  <si>
    <t>Losun með landnotkun og skógrækt (LULUCF)</t>
  </si>
  <si>
    <t>Losun (án landnotkunar og skógræktar - LULUCF)</t>
  </si>
  <si>
    <t>Created by:</t>
  </si>
  <si>
    <t>Updated by:</t>
  </si>
  <si>
    <t>Crosschecked by:</t>
  </si>
  <si>
    <t>Data based on:</t>
  </si>
  <si>
    <t>Published:</t>
  </si>
  <si>
    <t>Sigríður Rós Einarsdóttir, Umhverfisstofnun</t>
  </si>
  <si>
    <t>Version nr.</t>
  </si>
  <si>
    <r>
      <t>** sá hluti orku sem fellur ekki undir skuldbindingar Íslands er losun vegna eldsneytisbruna hjá fyrirtækjum sem eru hluti af viðskiptakerfi ESB, og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losun frá innanlandsflugi</t>
    </r>
  </si>
  <si>
    <r>
      <t>*** sá hluti iðnaðar sem fellur ekki undir skuldbindingar Íslands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</si>
  <si>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Checks performed:</t>
  </si>
  <si>
    <t>Upplýsingar um skjalið</t>
  </si>
  <si>
    <r>
      <rPr>
        <b/>
        <sz val="16"/>
        <color theme="1"/>
        <rFont val="Calibri"/>
        <family val="2"/>
        <scheme val="minor"/>
      </rPr>
      <t>Síðast uppfært: 19. janúar 2021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</si>
  <si>
    <t>V1</t>
  </si>
  <si>
    <t>19. jan. 2021 submission</t>
  </si>
  <si>
    <t>Orka - 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</si>
</sst>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0.000000"/>
    <numFmt numFmtId="168" formatCode="0.00000"/>
    <numFmt numFmtId="169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</cellStyleXfs>
  <cellXfs count="146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0" fontId="2" fillId="0" borderId="0" xfId="0" applyFont="1" applyFill="1"/>
    <xf numFmtId="9" fontId="0" fillId="0" borderId="0" xfId="1" applyFont="1" applyFill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0" fillId="0" borderId="3" xfId="0" applyBorder="1"/>
    <xf numFmtId="0" fontId="2" fillId="0" borderId="5" xfId="0" applyFont="1" applyBorder="1"/>
    <xf numFmtId="9" fontId="0" fillId="0" borderId="0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0" fontId="0" fillId="0" borderId="0" xfId="1" applyNumberFormat="1" applyFont="1" applyFill="1" applyBorder="1"/>
    <xf numFmtId="0" fontId="0" fillId="0" borderId="8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9" fontId="2" fillId="0" borderId="0" xfId="1" applyFont="1" applyBorder="1"/>
    <xf numFmtId="1" fontId="2" fillId="0" borderId="1" xfId="0" applyNumberFormat="1" applyFont="1" applyBorder="1"/>
    <xf numFmtId="1" fontId="2" fillId="0" borderId="8" xfId="0" applyNumberFormat="1" applyFont="1" applyBorder="1"/>
    <xf numFmtId="1" fontId="2" fillId="0" borderId="10" xfId="0" applyNumberFormat="1" applyFont="1" applyBorder="1"/>
    <xf numFmtId="0" fontId="2" fillId="0" borderId="10" xfId="0" applyFont="1" applyFill="1" applyBorder="1"/>
    <xf numFmtId="0" fontId="2" fillId="0" borderId="9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20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0" fillId="0" borderId="3" xfId="0" applyNumberForma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19" xfId="0" applyFont="1" applyBorder="1" applyAlignment="1">
      <alignment horizontal="right"/>
    </xf>
    <xf numFmtId="0" fontId="2" fillId="0" borderId="21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7" fillId="0" borderId="0" xfId="0" applyFont="1"/>
    <xf numFmtId="0" fontId="19" fillId="0" borderId="12" xfId="0" applyFont="1" applyBorder="1"/>
    <xf numFmtId="0" fontId="2" fillId="0" borderId="20" xfId="0" applyFont="1" applyBorder="1" applyAlignment="1">
      <alignment horizontal="right"/>
    </xf>
    <xf numFmtId="0" fontId="11" fillId="0" borderId="0" xfId="0" applyFont="1" applyBorder="1"/>
    <xf numFmtId="0" fontId="20" fillId="3" borderId="24" xfId="0" applyFont="1" applyFill="1" applyBorder="1"/>
    <xf numFmtId="0" fontId="20" fillId="3" borderId="27" xfId="0" applyFont="1" applyFill="1" applyBorder="1"/>
    <xf numFmtId="0" fontId="20" fillId="3" borderId="29" xfId="0" applyFont="1" applyFill="1" applyBorder="1"/>
    <xf numFmtId="0" fontId="20" fillId="3" borderId="32" xfId="0" applyFont="1" applyFill="1" applyBorder="1" applyAlignment="1">
      <alignment vertical="center"/>
    </xf>
    <xf numFmtId="166" fontId="2" fillId="0" borderId="8" xfId="0" applyNumberFormat="1" applyFont="1" applyBorder="1"/>
    <xf numFmtId="167" fontId="5" fillId="0" borderId="0" xfId="0" applyNumberFormat="1" applyFont="1"/>
    <xf numFmtId="168" fontId="5" fillId="0" borderId="0" xfId="0" applyNumberFormat="1" applyFont="1"/>
    <xf numFmtId="169" fontId="5" fillId="0" borderId="0" xfId="0" applyNumberFormat="1" applyFont="1"/>
    <xf numFmtId="168" fontId="0" fillId="0" borderId="0" xfId="0" applyNumberFormat="1"/>
    <xf numFmtId="0" fontId="2" fillId="0" borderId="8" xfId="0" applyFont="1" applyFill="1" applyBorder="1"/>
    <xf numFmtId="0" fontId="0" fillId="0" borderId="3" xfId="0" applyFill="1" applyBorder="1"/>
    <xf numFmtId="0" fontId="0" fillId="0" borderId="21" xfId="0" applyFill="1" applyBorder="1"/>
    <xf numFmtId="1" fontId="0" fillId="0" borderId="3" xfId="0" applyNumberFormat="1" applyFill="1" applyBorder="1"/>
    <xf numFmtId="0" fontId="0" fillId="0" borderId="22" xfId="0" applyFill="1" applyBorder="1"/>
    <xf numFmtId="169" fontId="0" fillId="0" borderId="3" xfId="0" applyNumberFormat="1" applyFill="1" applyBorder="1"/>
    <xf numFmtId="0" fontId="0" fillId="0" borderId="23" xfId="0" applyFill="1" applyBorder="1"/>
    <xf numFmtId="0" fontId="2" fillId="0" borderId="5" xfId="0" applyFont="1" applyFill="1" applyBorder="1"/>
    <xf numFmtId="1" fontId="2" fillId="0" borderId="8" xfId="0" applyNumberFormat="1" applyFont="1" applyFill="1" applyBorder="1"/>
    <xf numFmtId="1" fontId="2" fillId="0" borderId="5" xfId="0" applyNumberFormat="1" applyFont="1" applyFill="1" applyBorder="1"/>
    <xf numFmtId="0" fontId="14" fillId="0" borderId="3" xfId="0" applyFont="1" applyFill="1" applyBorder="1"/>
    <xf numFmtId="0" fontId="5" fillId="0" borderId="0" xfId="0" applyFont="1" applyFill="1"/>
    <xf numFmtId="0" fontId="11" fillId="0" borderId="12" xfId="0" applyFont="1" applyFill="1" applyBorder="1"/>
    <xf numFmtId="166" fontId="2" fillId="0" borderId="8" xfId="0" applyNumberFormat="1" applyFont="1" applyFill="1" applyBorder="1"/>
    <xf numFmtId="169" fontId="5" fillId="0" borderId="0" xfId="0" applyNumberFormat="1" applyFont="1" applyFill="1"/>
    <xf numFmtId="1" fontId="0" fillId="0" borderId="3" xfId="0" applyNumberForma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67" fontId="5" fillId="0" borderId="0" xfId="0" applyNumberFormat="1" applyFont="1" applyFill="1"/>
    <xf numFmtId="0" fontId="0" fillId="0" borderId="8" xfId="0" applyFill="1" applyBorder="1"/>
    <xf numFmtId="0" fontId="2" fillId="0" borderId="1" xfId="0" applyFont="1" applyFill="1" applyBorder="1"/>
    <xf numFmtId="0" fontId="2" fillId="0" borderId="21" xfId="0" applyFont="1" applyFill="1" applyBorder="1"/>
    <xf numFmtId="1" fontId="2" fillId="0" borderId="1" xfId="0" applyNumberFormat="1" applyFont="1" applyFill="1" applyBorder="1"/>
    <xf numFmtId="168" fontId="5" fillId="0" borderId="0" xfId="0" applyNumberFormat="1" applyFont="1" applyFill="1"/>
    <xf numFmtId="164" fontId="5" fillId="0" borderId="0" xfId="0" applyNumberFormat="1" applyFont="1" applyFill="1"/>
    <xf numFmtId="9" fontId="0" fillId="0" borderId="0" xfId="1" applyFont="1" applyFill="1" applyBorder="1"/>
    <xf numFmtId="0" fontId="21" fillId="2" borderId="2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2" fillId="2" borderId="30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12" xfId="0" applyFont="1" applyBorder="1"/>
    <xf numFmtId="0" fontId="0" fillId="0" borderId="12" xfId="0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23" xfId="0" applyFont="1" applyBorder="1"/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Orka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Losunartölur!$B$42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Losunartölur!$D$42:$AG$42</c:f>
              <c:numCache>
                <c:formatCode>0</c:formatCode>
                <c:ptCount val="30"/>
                <c:pt idx="0">
                  <c:v>746.40356318926263</c:v>
                </c:pt>
                <c:pt idx="1">
                  <c:v>717.01994237709675</c:v>
                </c:pt>
                <c:pt idx="2">
                  <c:v>800.51026160289211</c:v>
                </c:pt>
                <c:pt idx="3">
                  <c:v>862.09464309100599</c:v>
                </c:pt>
                <c:pt idx="4">
                  <c:v>847.96163421814003</c:v>
                </c:pt>
                <c:pt idx="5">
                  <c:v>926.37157469273347</c:v>
                </c:pt>
                <c:pt idx="6">
                  <c:v>946.97815867179997</c:v>
                </c:pt>
                <c:pt idx="7">
                  <c:v>933.58450965719987</c:v>
                </c:pt>
                <c:pt idx="8">
                  <c:v>918.81732165313326</c:v>
                </c:pt>
                <c:pt idx="9">
                  <c:v>902.14800056113347</c:v>
                </c:pt>
                <c:pt idx="10">
                  <c:v>896.85283697813327</c:v>
                </c:pt>
                <c:pt idx="11">
                  <c:v>739.67152474453349</c:v>
                </c:pt>
                <c:pt idx="12">
                  <c:v>838.46677732593344</c:v>
                </c:pt>
                <c:pt idx="13">
                  <c:v>805.40488379039994</c:v>
                </c:pt>
                <c:pt idx="14">
                  <c:v>827.01536204219997</c:v>
                </c:pt>
                <c:pt idx="15">
                  <c:v>746.37203787946657</c:v>
                </c:pt>
                <c:pt idx="16">
                  <c:v>679.73810647813332</c:v>
                </c:pt>
                <c:pt idx="17">
                  <c:v>772.52190028866676</c:v>
                </c:pt>
                <c:pt idx="18">
                  <c:v>710.09902904226669</c:v>
                </c:pt>
                <c:pt idx="19">
                  <c:v>766.30168165406678</c:v>
                </c:pt>
                <c:pt idx="20">
                  <c:v>729.89050061339992</c:v>
                </c:pt>
                <c:pt idx="21">
                  <c:v>660.23743879466667</c:v>
                </c:pt>
                <c:pt idx="22">
                  <c:v>654.44368915326675</c:v>
                </c:pt>
                <c:pt idx="23">
                  <c:v>617.51666730686668</c:v>
                </c:pt>
                <c:pt idx="24">
                  <c:v>608.87957935694669</c:v>
                </c:pt>
                <c:pt idx="25">
                  <c:v>624.19013463029341</c:v>
                </c:pt>
                <c:pt idx="26">
                  <c:v>521.49772702248799</c:v>
                </c:pt>
                <c:pt idx="27">
                  <c:v>534.06572982284513</c:v>
                </c:pt>
                <c:pt idx="28">
                  <c:v>551.73162428879994</c:v>
                </c:pt>
                <c:pt idx="29">
                  <c:v>522.17989003508023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69B-BB4C-C075EE84F1FE}"/>
            </c:ext>
          </c:extLst>
        </c:ser>
        <c:ser>
          <c:idx val="1"/>
          <c:order val="1"/>
          <c:tx>
            <c:strRef>
              <c:f>Losunartölur!$B$43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Losunartölur!$D$43:$AG$43</c:f>
              <c:numCache>
                <c:formatCode>0</c:formatCode>
                <c:ptCount val="30"/>
                <c:pt idx="0">
                  <c:v>523.10408631462724</c:v>
                </c:pt>
                <c:pt idx="1">
                  <c:v>541.29212604255667</c:v>
                </c:pt>
                <c:pt idx="2">
                  <c:v>555.57066515182498</c:v>
                </c:pt>
                <c:pt idx="3">
                  <c:v>552.57899966848129</c:v>
                </c:pt>
                <c:pt idx="4">
                  <c:v>560.56359630972474</c:v>
                </c:pt>
                <c:pt idx="5">
                  <c:v>550.4395619223867</c:v>
                </c:pt>
                <c:pt idx="6">
                  <c:v>530.9524407269497</c:v>
                </c:pt>
                <c:pt idx="7">
                  <c:v>562.47424244181798</c:v>
                </c:pt>
                <c:pt idx="8">
                  <c:v>570.93569545290063</c:v>
                </c:pt>
                <c:pt idx="9">
                  <c:v>596.45298756287684</c:v>
                </c:pt>
                <c:pt idx="10">
                  <c:v>608.22798048949005</c:v>
                </c:pt>
                <c:pt idx="11">
                  <c:v>614.81099777079885</c:v>
                </c:pt>
                <c:pt idx="12">
                  <c:v>623.62583092374359</c:v>
                </c:pt>
                <c:pt idx="13">
                  <c:v>702.58242466079514</c:v>
                </c:pt>
                <c:pt idx="14">
                  <c:v>739.01479205520661</c:v>
                </c:pt>
                <c:pt idx="15">
                  <c:v>767.10869291705808</c:v>
                </c:pt>
                <c:pt idx="16">
                  <c:v>874.99726836264472</c:v>
                </c:pt>
                <c:pt idx="17">
                  <c:v>906.62114994537194</c:v>
                </c:pt>
                <c:pt idx="18">
                  <c:v>852.96647905703639</c:v>
                </c:pt>
                <c:pt idx="19">
                  <c:v>853.89896839093444</c:v>
                </c:pt>
                <c:pt idx="20">
                  <c:v>806.47307081064901</c:v>
                </c:pt>
                <c:pt idx="21">
                  <c:v>788.27426889659705</c:v>
                </c:pt>
                <c:pt idx="22">
                  <c:v>783.24547966162254</c:v>
                </c:pt>
                <c:pt idx="23">
                  <c:v>797.99339534173703</c:v>
                </c:pt>
                <c:pt idx="24">
                  <c:v>775.0033057369086</c:v>
                </c:pt>
                <c:pt idx="25">
                  <c:v>820.38712813915117</c:v>
                </c:pt>
                <c:pt idx="26">
                  <c:v>895.3090760981147</c:v>
                </c:pt>
                <c:pt idx="27">
                  <c:v>945.29405658036922</c:v>
                </c:pt>
                <c:pt idx="28">
                  <c:v>971.42624849384333</c:v>
                </c:pt>
                <c:pt idx="29">
                  <c:v>951.99276835349042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2-469B-BB4C-C075EE84F1FE}"/>
            </c:ext>
          </c:extLst>
        </c:ser>
        <c:ser>
          <c:idx val="4"/>
          <c:order val="2"/>
          <c:tx>
            <c:strRef>
              <c:f>Losunartölur!$B$46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Losunartölur!$D$46:$AG$46</c:f>
              <c:numCache>
                <c:formatCode>0</c:formatCode>
                <c:ptCount val="30"/>
                <c:pt idx="0">
                  <c:v>135.05315567531667</c:v>
                </c:pt>
                <c:pt idx="1">
                  <c:v>128.86249339599999</c:v>
                </c:pt>
                <c:pt idx="2">
                  <c:v>120.0938700871</c:v>
                </c:pt>
                <c:pt idx="3">
                  <c:v>129.65899445893331</c:v>
                </c:pt>
                <c:pt idx="4">
                  <c:v>132.14094866396664</c:v>
                </c:pt>
                <c:pt idx="5">
                  <c:v>166.1842574877333</c:v>
                </c:pt>
                <c:pt idx="6">
                  <c:v>161.16345614459999</c:v>
                </c:pt>
                <c:pt idx="7">
                  <c:v>194.18980378979998</c:v>
                </c:pt>
                <c:pt idx="8">
                  <c:v>196.38373752118329</c:v>
                </c:pt>
                <c:pt idx="9">
                  <c:v>215.25441225773329</c:v>
                </c:pt>
                <c:pt idx="10">
                  <c:v>220.05119767691664</c:v>
                </c:pt>
                <c:pt idx="11">
                  <c:v>215.26152387436662</c:v>
                </c:pt>
                <c:pt idx="12">
                  <c:v>201.58944089678332</c:v>
                </c:pt>
                <c:pt idx="13">
                  <c:v>184.79113448884999</c:v>
                </c:pt>
                <c:pt idx="14">
                  <c:v>221.76109619723329</c:v>
                </c:pt>
                <c:pt idx="15">
                  <c:v>241.09365494828333</c:v>
                </c:pt>
                <c:pt idx="16">
                  <c:v>218.10246629271663</c:v>
                </c:pt>
                <c:pt idx="17">
                  <c:v>219.65912466373331</c:v>
                </c:pt>
                <c:pt idx="18">
                  <c:v>212.65061855646667</c:v>
                </c:pt>
                <c:pt idx="19">
                  <c:v>148.13331456883333</c:v>
                </c:pt>
                <c:pt idx="20">
                  <c:v>118.70632263673332</c:v>
                </c:pt>
                <c:pt idx="21">
                  <c:v>108.55418858901665</c:v>
                </c:pt>
                <c:pt idx="22">
                  <c:v>104.6438394128333</c:v>
                </c:pt>
                <c:pt idx="23">
                  <c:v>100.59477967303981</c:v>
                </c:pt>
                <c:pt idx="24">
                  <c:v>144.33323498677743</c:v>
                </c:pt>
                <c:pt idx="25">
                  <c:v>118.18924269933332</c:v>
                </c:pt>
                <c:pt idx="26">
                  <c:v>137.26513989979563</c:v>
                </c:pt>
                <c:pt idx="27">
                  <c:v>140.75596959510088</c:v>
                </c:pt>
                <c:pt idx="28">
                  <c:v>112.34152012492544</c:v>
                </c:pt>
                <c:pt idx="29">
                  <c:v>88.603151099229251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1-4034-8F4C-4FD2A442136B}"/>
            </c:ext>
          </c:extLst>
        </c:ser>
        <c:ser>
          <c:idx val="7"/>
          <c:order val="3"/>
          <c:tx>
            <c:strRef>
              <c:f>Losunartölur!$B$44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Losunartölur!$D$44:$AG$44</c:f>
              <c:numCache>
                <c:formatCode>0</c:formatCode>
                <c:ptCount val="30"/>
                <c:pt idx="0">
                  <c:v>33.622862114366669</c:v>
                </c:pt>
                <c:pt idx="1">
                  <c:v>32.230644905766667</c:v>
                </c:pt>
                <c:pt idx="2">
                  <c:v>27.248850493316663</c:v>
                </c:pt>
                <c:pt idx="3">
                  <c:v>26.453045454683334</c:v>
                </c:pt>
                <c:pt idx="4">
                  <c:v>24.607284579533335</c:v>
                </c:pt>
                <c:pt idx="5">
                  <c:v>30.270341617150002</c:v>
                </c:pt>
                <c:pt idx="6">
                  <c:v>34.321108191416663</c:v>
                </c:pt>
                <c:pt idx="7">
                  <c:v>32.153834057183339</c:v>
                </c:pt>
                <c:pt idx="8">
                  <c:v>33.804236658233336</c:v>
                </c:pt>
                <c:pt idx="9">
                  <c:v>32.367964162533333</c:v>
                </c:pt>
                <c:pt idx="10">
                  <c:v>28.48465612881667</c:v>
                </c:pt>
                <c:pt idx="11">
                  <c:v>25.04412426375</c:v>
                </c:pt>
                <c:pt idx="12">
                  <c:v>21.910791906349999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21.042528227649999</c:v>
                </c:pt>
                <c:pt idx="23">
                  <c:v>19.78315312378334</c:v>
                </c:pt>
                <c:pt idx="24">
                  <c:v>40.678530263333336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  <c:pt idx="29">
                  <c:v>27.992335099027727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B-4958-B133-E5D4379A0CDC}"/>
            </c:ext>
          </c:extLst>
        </c:ser>
        <c:ser>
          <c:idx val="8"/>
          <c:order val="4"/>
          <c:tx>
            <c:strRef>
              <c:f>Losunartölur!$B$45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Losunartölur!$D$45:$AG$45</c:f>
              <c:numCache>
                <c:formatCode>0</c:formatCode>
                <c:ptCount val="30"/>
                <c:pt idx="0">
                  <c:v>60.442494691666667</c:v>
                </c:pt>
                <c:pt idx="1">
                  <c:v>55.271508591266667</c:v>
                </c:pt>
                <c:pt idx="2">
                  <c:v>56.7516385586</c:v>
                </c:pt>
                <c:pt idx="3">
                  <c:v>61.291639859933341</c:v>
                </c:pt>
                <c:pt idx="4">
                  <c:v>58.429034896600001</c:v>
                </c:pt>
                <c:pt idx="5">
                  <c:v>37.674914554333334</c:v>
                </c:pt>
                <c:pt idx="6">
                  <c:v>44.3911588482</c:v>
                </c:pt>
                <c:pt idx="7">
                  <c:v>27.061565491600003</c:v>
                </c:pt>
                <c:pt idx="8">
                  <c:v>20.747966028600004</c:v>
                </c:pt>
                <c:pt idx="9">
                  <c:v>18.322178823333335</c:v>
                </c:pt>
                <c:pt idx="10">
                  <c:v>12.732682217799999</c:v>
                </c:pt>
                <c:pt idx="11">
                  <c:v>20.722528160933336</c:v>
                </c:pt>
                <c:pt idx="12">
                  <c:v>18.752655494066669</c:v>
                </c:pt>
                <c:pt idx="13">
                  <c:v>34.463723995066658</c:v>
                </c:pt>
                <c:pt idx="14">
                  <c:v>49.024313554000003</c:v>
                </c:pt>
                <c:pt idx="15">
                  <c:v>22.729611000733332</c:v>
                </c:pt>
                <c:pt idx="16">
                  <c:v>51.772836463799997</c:v>
                </c:pt>
                <c:pt idx="17">
                  <c:v>61.539405940600005</c:v>
                </c:pt>
                <c:pt idx="18">
                  <c:v>55.64342637313333</c:v>
                </c:pt>
                <c:pt idx="19">
                  <c:v>31.885412578933334</c:v>
                </c:pt>
                <c:pt idx="20">
                  <c:v>35.48278010613334</c:v>
                </c:pt>
                <c:pt idx="21">
                  <c:v>18.814853991</c:v>
                </c:pt>
                <c:pt idx="22">
                  <c:v>13.900411333066668</c:v>
                </c:pt>
                <c:pt idx="23">
                  <c:v>15.888880760733333</c:v>
                </c:pt>
                <c:pt idx="24">
                  <c:v>20.541650135133331</c:v>
                </c:pt>
                <c:pt idx="25">
                  <c:v>26.795179173066664</c:v>
                </c:pt>
                <c:pt idx="26">
                  <c:v>27.989207723400003</c:v>
                </c:pt>
                <c:pt idx="27">
                  <c:v>31.916375174516531</c:v>
                </c:pt>
                <c:pt idx="28">
                  <c:v>43.775550559599999</c:v>
                </c:pt>
                <c:pt idx="29">
                  <c:v>53.539299770753182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B-4958-B133-E5D4379A0CDC}"/>
            </c:ext>
          </c:extLst>
        </c:ser>
        <c:ser>
          <c:idx val="2"/>
          <c:order val="5"/>
          <c:tx>
            <c:strRef>
              <c:f>Losunartölur!$B$47</c:f>
              <c:strCache>
                <c:ptCount val="1"/>
                <c:pt idx="0">
                  <c:v>Eldsneytisbruni vegna framleiðsluiðnaðar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Losunartölur!$D$47:$AG$47</c:f>
              <c:numCache>
                <c:formatCode>0</c:formatCode>
                <c:ptCount val="30"/>
                <c:pt idx="0">
                  <c:v>238.43069293249337</c:v>
                </c:pt>
                <c:pt idx="1">
                  <c:v>167.21184336293334</c:v>
                </c:pt>
                <c:pt idx="2">
                  <c:v>230.51951122117339</c:v>
                </c:pt>
                <c:pt idx="3">
                  <c:v>249.27485395358673</c:v>
                </c:pt>
                <c:pt idx="4">
                  <c:v>228.72019294076006</c:v>
                </c:pt>
                <c:pt idx="5">
                  <c:v>216.69170753538674</c:v>
                </c:pt>
                <c:pt idx="6">
                  <c:v>263.8086571418134</c:v>
                </c:pt>
                <c:pt idx="7">
                  <c:v>302.11069965848003</c:v>
                </c:pt>
                <c:pt idx="8">
                  <c:v>272.89150002540009</c:v>
                </c:pt>
                <c:pt idx="9">
                  <c:v>280.09036463124005</c:v>
                </c:pt>
                <c:pt idx="10">
                  <c:v>226.22492916353335</c:v>
                </c:pt>
                <c:pt idx="11">
                  <c:v>263.27953223173336</c:v>
                </c:pt>
                <c:pt idx="12">
                  <c:v>279.40058302149339</c:v>
                </c:pt>
                <c:pt idx="13">
                  <c:v>258.06267266570666</c:v>
                </c:pt>
                <c:pt idx="14">
                  <c:v>220.79041643738665</c:v>
                </c:pt>
                <c:pt idx="15">
                  <c:v>185.34365590311339</c:v>
                </c:pt>
                <c:pt idx="16">
                  <c:v>186.71144118063333</c:v>
                </c:pt>
                <c:pt idx="17">
                  <c:v>184.01585840319339</c:v>
                </c:pt>
                <c:pt idx="18">
                  <c:v>160.64695016610665</c:v>
                </c:pt>
                <c:pt idx="19">
                  <c:v>116.83718311148004</c:v>
                </c:pt>
                <c:pt idx="20">
                  <c:v>84.456748280644263</c:v>
                </c:pt>
                <c:pt idx="21">
                  <c:v>98.73197992378671</c:v>
                </c:pt>
                <c:pt idx="22">
                  <c:v>83.623019834243962</c:v>
                </c:pt>
                <c:pt idx="23">
                  <c:v>74.772886867934474</c:v>
                </c:pt>
                <c:pt idx="24">
                  <c:v>32.003410238438306</c:v>
                </c:pt>
                <c:pt idx="25">
                  <c:v>61.862065957510495</c:v>
                </c:pt>
                <c:pt idx="26">
                  <c:v>60.169449952657686</c:v>
                </c:pt>
                <c:pt idx="27">
                  <c:v>31.244849939114999</c:v>
                </c:pt>
                <c:pt idx="28">
                  <c:v>37.918395218989559</c:v>
                </c:pt>
                <c:pt idx="29">
                  <c:v>28.66949592998332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2-469B-BB4C-C075EE84F1FE}"/>
            </c:ext>
          </c:extLst>
        </c:ser>
        <c:ser>
          <c:idx val="3"/>
          <c:order val="6"/>
          <c:tx>
            <c:strRef>
              <c:f>Losunartölur!$B$48</c:f>
              <c:strCache>
                <c:ptCount val="1"/>
                <c:pt idx="0">
                  <c:v>Eldsneytisbruni vegna orkuiðnaðar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Losunartölur!$D$48:$AG$48</c:f>
              <c:numCache>
                <c:formatCode>0</c:formatCode>
                <c:ptCount val="30"/>
                <c:pt idx="0">
                  <c:v>13.527620111280001</c:v>
                </c:pt>
                <c:pt idx="1">
                  <c:v>15.129767660960001</c:v>
                </c:pt>
                <c:pt idx="2">
                  <c:v>14.12970654712</c:v>
                </c:pt>
                <c:pt idx="3">
                  <c:v>17.361775994153241</c:v>
                </c:pt>
                <c:pt idx="4">
                  <c:v>17.220661985753246</c:v>
                </c:pt>
                <c:pt idx="5">
                  <c:v>18.828464630371482</c:v>
                </c:pt>
                <c:pt idx="6">
                  <c:v>16.940814701503683</c:v>
                </c:pt>
                <c:pt idx="7">
                  <c:v>11.795307887143682</c:v>
                </c:pt>
                <c:pt idx="8">
                  <c:v>13.83324321241035</c:v>
                </c:pt>
                <c:pt idx="9">
                  <c:v>11.480614831077016</c:v>
                </c:pt>
                <c:pt idx="10">
                  <c:v>11.184690977463685</c:v>
                </c:pt>
                <c:pt idx="11">
                  <c:v>10.773234600397016</c:v>
                </c:pt>
                <c:pt idx="12">
                  <c:v>11.661037970583683</c:v>
                </c:pt>
                <c:pt idx="13">
                  <c:v>9.7856832307170176</c:v>
                </c:pt>
                <c:pt idx="14">
                  <c:v>8.042918426957284</c:v>
                </c:pt>
                <c:pt idx="15">
                  <c:v>7.9556165844618603</c:v>
                </c:pt>
                <c:pt idx="16">
                  <c:v>17.430938201141046</c:v>
                </c:pt>
                <c:pt idx="17">
                  <c:v>34.872053037657992</c:v>
                </c:pt>
                <c:pt idx="18">
                  <c:v>17.960346898812272</c:v>
                </c:pt>
                <c:pt idx="19">
                  <c:v>13.140414184790071</c:v>
                </c:pt>
                <c:pt idx="20">
                  <c:v>14.021978670856916</c:v>
                </c:pt>
                <c:pt idx="21">
                  <c:v>11.456500815633854</c:v>
                </c:pt>
                <c:pt idx="22">
                  <c:v>11.529445463076902</c:v>
                </c:pt>
                <c:pt idx="23">
                  <c:v>4.9605675586000011</c:v>
                </c:pt>
                <c:pt idx="24">
                  <c:v>5.1465456038533341</c:v>
                </c:pt>
                <c:pt idx="25">
                  <c:v>4.2166131379066663</c:v>
                </c:pt>
                <c:pt idx="26">
                  <c:v>2.3797177986133331</c:v>
                </c:pt>
                <c:pt idx="27">
                  <c:v>2.3363596771533328</c:v>
                </c:pt>
                <c:pt idx="28">
                  <c:v>2.3824733932799997</c:v>
                </c:pt>
                <c:pt idx="29">
                  <c:v>5.0081692507560689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2-469B-BB4C-C075EE84F1FE}"/>
            </c:ext>
          </c:extLst>
        </c:ser>
        <c:ser>
          <c:idx val="5"/>
          <c:order val="7"/>
          <c:tx>
            <c:strRef>
              <c:f>Losunartölur!$B$49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Losunartölur!$D$49:$AG$49</c:f>
              <c:numCache>
                <c:formatCode>0</c:formatCode>
                <c:ptCount val="30"/>
                <c:pt idx="0">
                  <c:v>62.040575104992712</c:v>
                </c:pt>
                <c:pt idx="1">
                  <c:v>70.544952250340557</c:v>
                </c:pt>
                <c:pt idx="2">
                  <c:v>68.266190843330918</c:v>
                </c:pt>
                <c:pt idx="3">
                  <c:v>86.034976379667555</c:v>
                </c:pt>
                <c:pt idx="4">
                  <c:v>70.78740653160213</c:v>
                </c:pt>
                <c:pt idx="5">
                  <c:v>82.931239846459988</c:v>
                </c:pt>
                <c:pt idx="6">
                  <c:v>82.043794175634602</c:v>
                </c:pt>
                <c:pt idx="7">
                  <c:v>67.649491306819115</c:v>
                </c:pt>
                <c:pt idx="8">
                  <c:v>84.731246093041719</c:v>
                </c:pt>
                <c:pt idx="9">
                  <c:v>112.64457037022487</c:v>
                </c:pt>
                <c:pt idx="10">
                  <c:v>154.65859190574781</c:v>
                </c:pt>
                <c:pt idx="11">
                  <c:v>145.30154250212999</c:v>
                </c:pt>
                <c:pt idx="12">
                  <c:v>148.95073862935911</c:v>
                </c:pt>
                <c:pt idx="13">
                  <c:v>137.83712172275034</c:v>
                </c:pt>
                <c:pt idx="14">
                  <c:v>124.52659811325067</c:v>
                </c:pt>
                <c:pt idx="15">
                  <c:v>119.89624418903381</c:v>
                </c:pt>
                <c:pt idx="16">
                  <c:v>129.84266933754699</c:v>
                </c:pt>
                <c:pt idx="17">
                  <c:v>150.46475603753925</c:v>
                </c:pt>
                <c:pt idx="18">
                  <c:v>189.05977448277216</c:v>
                </c:pt>
                <c:pt idx="19">
                  <c:v>172.96082654673867</c:v>
                </c:pt>
                <c:pt idx="20">
                  <c:v>194.70972076825973</c:v>
                </c:pt>
                <c:pt idx="21">
                  <c:v>183.52261015453374</c:v>
                </c:pt>
                <c:pt idx="22">
                  <c:v>175.32626815278482</c:v>
                </c:pt>
                <c:pt idx="23">
                  <c:v>177.12753481172939</c:v>
                </c:pt>
                <c:pt idx="24">
                  <c:v>187.49764264715691</c:v>
                </c:pt>
                <c:pt idx="25">
                  <c:v>167.69107600725977</c:v>
                </c:pt>
                <c:pt idx="26">
                  <c:v>152.48952451626565</c:v>
                </c:pt>
                <c:pt idx="27">
                  <c:v>149.80798962971323</c:v>
                </c:pt>
                <c:pt idx="28">
                  <c:v>159.77713492036185</c:v>
                </c:pt>
                <c:pt idx="29">
                  <c:v>166.89042620584252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2-469B-BB4C-C075EE84F1FE}"/>
            </c:ext>
          </c:extLst>
        </c:ser>
        <c:ser>
          <c:idx val="6"/>
          <c:order val="8"/>
          <c:tx>
            <c:strRef>
              <c:f>Losunartölur!$B$50</c:f>
              <c:strCache>
                <c:ptCount val="1"/>
                <c:pt idx="0">
                  <c:v>Orka - Annað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Losunartölur!$D$50:$AG$50</c:f>
              <c:numCache>
                <c:formatCode>0</c:formatCode>
                <c:ptCount val="30"/>
                <c:pt idx="0">
                  <c:v>36.474530195560192</c:v>
                </c:pt>
                <c:pt idx="1">
                  <c:v>33.033761468533385</c:v>
                </c:pt>
                <c:pt idx="2">
                  <c:v>33.646955859747095</c:v>
                </c:pt>
                <c:pt idx="3">
                  <c:v>32.521947651985556</c:v>
                </c:pt>
                <c:pt idx="4">
                  <c:v>30.577961786400465</c:v>
                </c:pt>
                <c:pt idx="5">
                  <c:v>31.688686137652894</c:v>
                </c:pt>
                <c:pt idx="6">
                  <c:v>37.191066171826606</c:v>
                </c:pt>
                <c:pt idx="7">
                  <c:v>27.452337466213066</c:v>
                </c:pt>
                <c:pt idx="8">
                  <c:v>39.834045006079577</c:v>
                </c:pt>
                <c:pt idx="9">
                  <c:v>40.280894362630988</c:v>
                </c:pt>
                <c:pt idx="10">
                  <c:v>32.877899980485381</c:v>
                </c:pt>
                <c:pt idx="11">
                  <c:v>44.16881321033884</c:v>
                </c:pt>
                <c:pt idx="12">
                  <c:v>45.123270394284191</c:v>
                </c:pt>
                <c:pt idx="13">
                  <c:v>23.528904992156185</c:v>
                </c:pt>
                <c:pt idx="14">
                  <c:v>64.555766229350411</c:v>
                </c:pt>
                <c:pt idx="15">
                  <c:v>47.149933738844538</c:v>
                </c:pt>
                <c:pt idx="16">
                  <c:v>39.512693811077042</c:v>
                </c:pt>
                <c:pt idx="17">
                  <c:v>19.828745859625997</c:v>
                </c:pt>
                <c:pt idx="18">
                  <c:v>15.857395457441271</c:v>
                </c:pt>
                <c:pt idx="19">
                  <c:v>15.173375993104855</c:v>
                </c:pt>
                <c:pt idx="20">
                  <c:v>24.223536646288039</c:v>
                </c:pt>
                <c:pt idx="21">
                  <c:v>16.682921436323795</c:v>
                </c:pt>
                <c:pt idx="22">
                  <c:v>9.1229715149474941</c:v>
                </c:pt>
                <c:pt idx="23">
                  <c:v>9.5980229624271942</c:v>
                </c:pt>
                <c:pt idx="24">
                  <c:v>15.941729783066194</c:v>
                </c:pt>
                <c:pt idx="25">
                  <c:v>8.2259158460531125</c:v>
                </c:pt>
                <c:pt idx="26">
                  <c:v>7.6313145037358936</c:v>
                </c:pt>
                <c:pt idx="27">
                  <c:v>11.94083555968723</c:v>
                </c:pt>
                <c:pt idx="28">
                  <c:v>8.7355924828602838</c:v>
                </c:pt>
                <c:pt idx="29">
                  <c:v>10.037698412312466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69B-BB4C-C075EE84F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72350992"/>
        <c:axId val="1072350336"/>
      </c:barChart>
      <c:catAx>
        <c:axId val="107235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336"/>
        <c:crosses val="autoZero"/>
        <c:auto val="1"/>
        <c:lblAlgn val="ctr"/>
        <c:lblOffset val="100"/>
        <c:noMultiLvlLbl val="0"/>
      </c:catAx>
      <c:valAx>
        <c:axId val="10723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</a:t>
                </a:r>
                <a:r>
                  <a:rPr lang="is-IS" baseline="0"/>
                  <a:t> CO</a:t>
                </a:r>
                <a:r>
                  <a:rPr lang="is-IS" sz="1000" baseline="-25000"/>
                  <a:t>2</a:t>
                </a:r>
                <a:r>
                  <a:rPr lang="is-IS" sz="1000" baseline="0"/>
                  <a:t>-íg.)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7171717171717171E-2"/>
              <c:y val="0.30558935643168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skuldbind'!$B$76</c:f>
              <c:strCache>
                <c:ptCount val="1"/>
                <c:pt idx="0">
                  <c:v>Eldsneytisbruni (orka), staðbundinn iðnaður (CO2)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skuldbind'!$S$75:$AG$75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skuldbind'!$S$76:$AG$76</c:f>
              <c:numCache>
                <c:formatCode>0</c:formatCode>
                <c:ptCount val="15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>
                  <c:v>7.989149136368459</c:v>
                </c:pt>
                <c:pt idx="10">
                  <c:v>7.8797282683219994</c:v>
                </c:pt>
                <c:pt idx="11">
                  <c:v>12.421143917972497</c:v>
                </c:pt>
                <c:pt idx="12">
                  <c:v>10.9135797336974</c:v>
                </c:pt>
                <c:pt idx="13">
                  <c:v>12.178335297197661</c:v>
                </c:pt>
                <c:pt idx="14">
                  <c:v>10.902900000000001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F-4656-8ED9-F10CE5EA7E74}"/>
            </c:ext>
          </c:extLst>
        </c:ser>
        <c:ser>
          <c:idx val="1"/>
          <c:order val="1"/>
          <c:tx>
            <c:strRef>
              <c:f>'Losun skipt eftir skuldbind'!$B$77</c:f>
              <c:strCache>
                <c:ptCount val="1"/>
                <c:pt idx="0">
                  <c:v>Kísil- og kísilmálmframleiðsla (CO2)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skuldbind'!$S$75:$AG$75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skuldbind'!$S$77:$AG$77</c:f>
              <c:numCache>
                <c:formatCode>0</c:formatCode>
                <c:ptCount val="15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406.1587385957888</c:v>
                </c:pt>
                <c:pt idx="9">
                  <c:v>368.42319359483201</c:v>
                </c:pt>
                <c:pt idx="10">
                  <c:v>400.91596159685452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F-4656-8ED9-F10CE5EA7E74}"/>
            </c:ext>
          </c:extLst>
        </c:ser>
        <c:ser>
          <c:idx val="2"/>
          <c:order val="2"/>
          <c:tx>
            <c:strRef>
              <c:f>'Losun skipt eftir skuldbind'!$B$78</c:f>
              <c:strCache>
                <c:ptCount val="1"/>
                <c:pt idx="0">
                  <c:v>Álframleiðsla (CO2 og PFC)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skuldbind'!$S$75:$AG$75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skuldbind'!$S$78:$AG$78</c:f>
              <c:numCache>
                <c:formatCode>0</c:formatCode>
                <c:ptCount val="15"/>
                <c:pt idx="0">
                  <c:v>447.90682320269514</c:v>
                </c:pt>
                <c:pt idx="1">
                  <c:v>909.13756031558182</c:v>
                </c:pt>
                <c:pt idx="2">
                  <c:v>1024.3618779493479</c:v>
                </c:pt>
                <c:pt idx="3">
                  <c:v>1598.197338961917</c:v>
                </c:pt>
                <c:pt idx="4">
                  <c:v>1411.5383229507906</c:v>
                </c:pt>
                <c:pt idx="5">
                  <c:v>1409.2122334986375</c:v>
                </c:pt>
                <c:pt idx="6">
                  <c:v>1288.8165286988103</c:v>
                </c:pt>
                <c:pt idx="7">
                  <c:v>1338.2025386094149</c:v>
                </c:pt>
                <c:pt idx="8">
                  <c:v>1362.3519902290964</c:v>
                </c:pt>
                <c:pt idx="9">
                  <c:v>1378.5311619666813</c:v>
                </c:pt>
                <c:pt idx="10">
                  <c:v>1403.2452502183073</c:v>
                </c:pt>
                <c:pt idx="11">
                  <c:v>1363.3779257073038</c:v>
                </c:pt>
                <c:pt idx="12">
                  <c:v>1392.4342069747249</c:v>
                </c:pt>
                <c:pt idx="13">
                  <c:v>1390.2634967130271</c:v>
                </c:pt>
                <c:pt idx="14">
                  <c:v>1367.3670999999999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F-4656-8ED9-F10CE5EA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448592"/>
        <c:axId val="1025450560"/>
      </c:barChart>
      <c:catAx>
        <c:axId val="1025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50560"/>
        <c:crosses val="autoZero"/>
        <c:auto val="1"/>
        <c:lblAlgn val="ctr"/>
        <c:lblOffset val="100"/>
        <c:noMultiLvlLbl val="0"/>
      </c:catAx>
      <c:valAx>
        <c:axId val="10254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Iðnaður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Losunartölur!$B$74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Losunartölur!$D$74:$AG$74</c:f>
              <c:numCache>
                <c:formatCode>0</c:formatCode>
                <c:ptCount val="30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6-4B03-B274-5B3426889A44}"/>
            </c:ext>
          </c:extLst>
        </c:ser>
        <c:ser>
          <c:idx val="1"/>
          <c:order val="1"/>
          <c:tx>
            <c:strRef>
              <c:f>Losunartölur!$B$75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Losunartölur!$D$75:$AG$75</c:f>
              <c:numCache>
                <c:formatCode>0</c:formatCode>
                <c:ptCount val="30"/>
                <c:pt idx="0">
                  <c:v>46.848301886792456</c:v>
                </c:pt>
                <c:pt idx="1">
                  <c:v>45.310981132075469</c:v>
                </c:pt>
                <c:pt idx="2">
                  <c:v>40.483622641509434</c:v>
                </c:pt>
                <c:pt idx="3">
                  <c:v>42.557999999999993</c:v>
                </c:pt>
                <c:pt idx="4">
                  <c:v>42.966415094339617</c:v>
                </c:pt>
                <c:pt idx="5">
                  <c:v>40.98335849056604</c:v>
                </c:pt>
                <c:pt idx="6">
                  <c:v>47.783811320754715</c:v>
                </c:pt>
                <c:pt idx="7">
                  <c:v>39.949818867924527</c:v>
                </c:pt>
                <c:pt idx="8">
                  <c:v>34.845215094339622</c:v>
                </c:pt>
                <c:pt idx="9">
                  <c:v>35.20705283018868</c:v>
                </c:pt>
                <c:pt idx="10">
                  <c:v>18.317007547169812</c:v>
                </c:pt>
                <c:pt idx="11">
                  <c:v>16.017271698113209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6-4B03-B274-5B3426889A44}"/>
            </c:ext>
          </c:extLst>
        </c:ser>
        <c:ser>
          <c:idx val="2"/>
          <c:order val="2"/>
          <c:tx>
            <c:strRef>
              <c:f>Losunartölur!$B$76</c:f>
              <c:strCache>
                <c:ptCount val="1"/>
                <c:pt idx="0">
                  <c:v>Málmiðnaður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Losunartölur!$D$76:$AG$76</c:f>
              <c:numCache>
                <c:formatCode>0</c:formatCode>
                <c:ptCount val="30"/>
                <c:pt idx="0">
                  <c:v>844.21849272093868</c:v>
                </c:pt>
                <c:pt idx="1">
                  <c:v>729.28925317455264</c:v>
                </c:pt>
                <c:pt idx="2">
                  <c:v>507.94252052105691</c:v>
                </c:pt>
                <c:pt idx="3">
                  <c:v>468.19597389360285</c:v>
                </c:pt>
                <c:pt idx="4">
                  <c:v>435.82249082353007</c:v>
                </c:pt>
                <c:pt idx="5">
                  <c:v>469.08058151145946</c:v>
                </c:pt>
                <c:pt idx="6">
                  <c:v>424.9302712224794</c:v>
                </c:pt>
                <c:pt idx="7">
                  <c:v>546.86586298652901</c:v>
                </c:pt>
                <c:pt idx="8">
                  <c:v>681.79387578335638</c:v>
                </c:pt>
                <c:pt idx="9">
                  <c:v>816.11093412159926</c:v>
                </c:pt>
                <c:pt idx="10">
                  <c:v>868.16855663560455</c:v>
                </c:pt>
                <c:pt idx="11">
                  <c:v>876.23618558724195</c:v>
                </c:pt>
                <c:pt idx="12">
                  <c:v>890.30448668612462</c:v>
                </c:pt>
                <c:pt idx="13">
                  <c:v>882.78398520403402</c:v>
                </c:pt>
                <c:pt idx="14">
                  <c:v>862.97793414333808</c:v>
                </c:pt>
                <c:pt idx="15">
                  <c:v>827.51682820909514</c:v>
                </c:pt>
                <c:pt idx="16">
                  <c:v>1290.5307782243819</c:v>
                </c:pt>
                <c:pt idx="17">
                  <c:v>1425.3723220533482</c:v>
                </c:pt>
                <c:pt idx="18">
                  <c:v>1949.8811442899168</c:v>
                </c:pt>
                <c:pt idx="19">
                  <c:v>1764.6030770131906</c:v>
                </c:pt>
                <c:pt idx="20">
                  <c:v>1781.4676171498377</c:v>
                </c:pt>
                <c:pt idx="21">
                  <c:v>1668.9166203536577</c:v>
                </c:pt>
                <c:pt idx="22">
                  <c:v>1751.284646840084</c:v>
                </c:pt>
                <c:pt idx="23">
                  <c:v>1771.5009538248855</c:v>
                </c:pt>
                <c:pt idx="24">
                  <c:v>1750.482580561513</c:v>
                </c:pt>
                <c:pt idx="25">
                  <c:v>1807.4543303151615</c:v>
                </c:pt>
                <c:pt idx="26">
                  <c:v>1772.1443406546166</c:v>
                </c:pt>
                <c:pt idx="27">
                  <c:v>1823.8809574118795</c:v>
                </c:pt>
                <c:pt idx="28">
                  <c:v>1845.6638814134931</c:v>
                </c:pt>
                <c:pt idx="29">
                  <c:v>1800.0241998390898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6-4B03-B274-5B3426889A44}"/>
            </c:ext>
          </c:extLst>
        </c:ser>
        <c:ser>
          <c:idx val="3"/>
          <c:order val="3"/>
          <c:tx>
            <c:strRef>
              <c:f>Losunartölur!$B$77</c:f>
              <c:strCache>
                <c:ptCount val="1"/>
                <c:pt idx="0">
                  <c:v>Leysiefni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Losunartölur!$D$77:$AG$77</c:f>
              <c:numCache>
                <c:formatCode>0</c:formatCode>
                <c:ptCount val="30"/>
                <c:pt idx="0">
                  <c:v>6.7649734017292644</c:v>
                </c:pt>
                <c:pt idx="1">
                  <c:v>6.6253041308213696</c:v>
                </c:pt>
                <c:pt idx="2">
                  <c:v>6.7689445987083277</c:v>
                </c:pt>
                <c:pt idx="3">
                  <c:v>7.0152697015519276</c:v>
                </c:pt>
                <c:pt idx="4">
                  <c:v>6.9293960101627263</c:v>
                </c:pt>
                <c:pt idx="5">
                  <c:v>7.4412221829107272</c:v>
                </c:pt>
                <c:pt idx="6">
                  <c:v>7.4013184655099273</c:v>
                </c:pt>
                <c:pt idx="7">
                  <c:v>7.2865602901400255</c:v>
                </c:pt>
                <c:pt idx="8">
                  <c:v>7.4295130385937274</c:v>
                </c:pt>
                <c:pt idx="9">
                  <c:v>6.9792285308444919</c:v>
                </c:pt>
                <c:pt idx="10">
                  <c:v>7.3544798068163963</c:v>
                </c:pt>
                <c:pt idx="11">
                  <c:v>6.4540770969590309</c:v>
                </c:pt>
                <c:pt idx="12">
                  <c:v>6.6865073808821229</c:v>
                </c:pt>
                <c:pt idx="13">
                  <c:v>6.3554558977292652</c:v>
                </c:pt>
                <c:pt idx="14">
                  <c:v>7.1404000476541096</c:v>
                </c:pt>
                <c:pt idx="15">
                  <c:v>6.8704182663850943</c:v>
                </c:pt>
                <c:pt idx="16">
                  <c:v>7.6414170284739207</c:v>
                </c:pt>
                <c:pt idx="17">
                  <c:v>7.1614511326000727</c:v>
                </c:pt>
                <c:pt idx="18">
                  <c:v>6.3952977293226674</c:v>
                </c:pt>
                <c:pt idx="19">
                  <c:v>4.9046690367039307</c:v>
                </c:pt>
                <c:pt idx="20">
                  <c:v>5.1329721547256923</c:v>
                </c:pt>
                <c:pt idx="21">
                  <c:v>5.3571541559108322</c:v>
                </c:pt>
                <c:pt idx="22">
                  <c:v>5.3128578952911027</c:v>
                </c:pt>
                <c:pt idx="23">
                  <c:v>5.2625277798818964</c:v>
                </c:pt>
                <c:pt idx="24">
                  <c:v>5.3429897196137413</c:v>
                </c:pt>
                <c:pt idx="25">
                  <c:v>5.6735727014029846</c:v>
                </c:pt>
                <c:pt idx="26">
                  <c:v>5.7573938904590332</c:v>
                </c:pt>
                <c:pt idx="27">
                  <c:v>5.5747994899601974</c:v>
                </c:pt>
                <c:pt idx="28">
                  <c:v>6.1957835853715544</c:v>
                </c:pt>
                <c:pt idx="29">
                  <c:v>5.5528913043874635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6-4B03-B274-5B3426889A44}"/>
            </c:ext>
          </c:extLst>
        </c:ser>
        <c:ser>
          <c:idx val="4"/>
          <c:order val="4"/>
          <c:tx>
            <c:strRef>
              <c:f>Losunartölur!$B$78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Losunartölur!$D$78:$AG$78</c:f>
              <c:numCache>
                <c:formatCode>0</c:formatCode>
                <c:ptCount val="30"/>
                <c:pt idx="0">
                  <c:v>0.34414661194926871</c:v>
                </c:pt>
                <c:pt idx="1">
                  <c:v>0.69354829829307219</c:v>
                </c:pt>
                <c:pt idx="2">
                  <c:v>0.70255239276177739</c:v>
                </c:pt>
                <c:pt idx="3">
                  <c:v>1.5785445399612708</c:v>
                </c:pt>
                <c:pt idx="4">
                  <c:v>2.0294982693707362</c:v>
                </c:pt>
                <c:pt idx="5">
                  <c:v>3.4296861422974523</c:v>
                </c:pt>
                <c:pt idx="6">
                  <c:v>10.650622753892511</c:v>
                </c:pt>
                <c:pt idx="7">
                  <c:v>16.886959163982002</c:v>
                </c:pt>
                <c:pt idx="8">
                  <c:v>26.314948582128707</c:v>
                </c:pt>
                <c:pt idx="9">
                  <c:v>37.977970668849785</c:v>
                </c:pt>
                <c:pt idx="10">
                  <c:v>43.961977487452273</c:v>
                </c:pt>
                <c:pt idx="11">
                  <c:v>41.101574945970597</c:v>
                </c:pt>
                <c:pt idx="12">
                  <c:v>49.328820891212487</c:v>
                </c:pt>
                <c:pt idx="13">
                  <c:v>46.558168921517073</c:v>
                </c:pt>
                <c:pt idx="14">
                  <c:v>51.465875369749902</c:v>
                </c:pt>
                <c:pt idx="15">
                  <c:v>55.560803785955123</c:v>
                </c:pt>
                <c:pt idx="16">
                  <c:v>57.39203030239694</c:v>
                </c:pt>
                <c:pt idx="17">
                  <c:v>50.851076681232449</c:v>
                </c:pt>
                <c:pt idx="18">
                  <c:v>60.443508455516159</c:v>
                </c:pt>
                <c:pt idx="19">
                  <c:v>73.117427133187689</c:v>
                </c:pt>
                <c:pt idx="20">
                  <c:v>105.10782589069591</c:v>
                </c:pt>
                <c:pt idx="21">
                  <c:v>130.4614723154526</c:v>
                </c:pt>
                <c:pt idx="22">
                  <c:v>140.74764413164129</c:v>
                </c:pt>
                <c:pt idx="23">
                  <c:v>163.38026478130112</c:v>
                </c:pt>
                <c:pt idx="24">
                  <c:v>169.59904284777508</c:v>
                </c:pt>
                <c:pt idx="25">
                  <c:v>179.66159605094157</c:v>
                </c:pt>
                <c:pt idx="26">
                  <c:v>203.8813610919334</c:v>
                </c:pt>
                <c:pt idx="27">
                  <c:v>188.90506612733489</c:v>
                </c:pt>
                <c:pt idx="28">
                  <c:v>163.49897185049622</c:v>
                </c:pt>
                <c:pt idx="29">
                  <c:v>207.33750230824063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6-4B03-B274-5B3426889A44}"/>
            </c:ext>
          </c:extLst>
        </c:ser>
        <c:ser>
          <c:idx val="5"/>
          <c:order val="5"/>
          <c:tx>
            <c:strRef>
              <c:f>Losunartölur!$B$79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Losunartölur!$D$73:$AG$73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Losunartölur!$D$79:$AG$79</c:f>
              <c:numCache>
                <c:formatCode>0</c:formatCode>
                <c:ptCount val="30"/>
                <c:pt idx="0">
                  <c:v>7.2426488624940006</c:v>
                </c:pt>
                <c:pt idx="1">
                  <c:v>6.8379971620340001</c:v>
                </c:pt>
                <c:pt idx="2">
                  <c:v>6.2945896573729998</c:v>
                </c:pt>
                <c:pt idx="3">
                  <c:v>6.2065886340949996</c:v>
                </c:pt>
                <c:pt idx="4">
                  <c:v>5.7732957654039998</c:v>
                </c:pt>
                <c:pt idx="5">
                  <c:v>5.7780892844159997</c:v>
                </c:pt>
                <c:pt idx="6">
                  <c:v>6.2068839869749999</c:v>
                </c:pt>
                <c:pt idx="7">
                  <c:v>6.23146920774</c:v>
                </c:pt>
                <c:pt idx="8">
                  <c:v>6.3833956434370007</c:v>
                </c:pt>
                <c:pt idx="9">
                  <c:v>6.5533484737369996</c:v>
                </c:pt>
                <c:pt idx="10">
                  <c:v>6.303549422853</c:v>
                </c:pt>
                <c:pt idx="11">
                  <c:v>6.0582498724159999</c:v>
                </c:pt>
                <c:pt idx="12">
                  <c:v>5.7355508743279993</c:v>
                </c:pt>
                <c:pt idx="13">
                  <c:v>5.6963754581449999</c:v>
                </c:pt>
                <c:pt idx="14">
                  <c:v>5.4358407881840005</c:v>
                </c:pt>
                <c:pt idx="15">
                  <c:v>6.4783591316300004</c:v>
                </c:pt>
                <c:pt idx="16">
                  <c:v>6.8378226238609994</c:v>
                </c:pt>
                <c:pt idx="17">
                  <c:v>7.5927826497629995</c:v>
                </c:pt>
                <c:pt idx="18">
                  <c:v>7.1663805621609997</c:v>
                </c:pt>
                <c:pt idx="19">
                  <c:v>6.6742271262259996</c:v>
                </c:pt>
                <c:pt idx="20">
                  <c:v>8.6045821591630016</c:v>
                </c:pt>
                <c:pt idx="21">
                  <c:v>7.0995532232550005</c:v>
                </c:pt>
                <c:pt idx="22">
                  <c:v>9.2891099155330004</c:v>
                </c:pt>
                <c:pt idx="23">
                  <c:v>6.7135940810730004</c:v>
                </c:pt>
                <c:pt idx="24">
                  <c:v>5.5639377114059991</c:v>
                </c:pt>
                <c:pt idx="25">
                  <c:v>4.8538679277100005</c:v>
                </c:pt>
                <c:pt idx="26">
                  <c:v>4.0214824195269996</c:v>
                </c:pt>
                <c:pt idx="27">
                  <c:v>4.79075334842</c:v>
                </c:pt>
                <c:pt idx="28">
                  <c:v>6.2710783616779997</c:v>
                </c:pt>
                <c:pt idx="29">
                  <c:v>4.8539555178149989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36-4B03-B274-5B3426889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949955576"/>
        <c:axId val="949955904"/>
      </c:barChart>
      <c:catAx>
        <c:axId val="9499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904"/>
        <c:crosses val="autoZero"/>
        <c:auto val="1"/>
        <c:lblAlgn val="ctr"/>
        <c:lblOffset val="100"/>
        <c:noMultiLvlLbl val="0"/>
      </c:catAx>
      <c:valAx>
        <c:axId val="9499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Landbúnaður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Losunartölur!$B$101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Losunartölur!$D$100:$AG$100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Losunartölur!$D$101:$AG$101</c:f>
              <c:numCache>
                <c:formatCode>0</c:formatCode>
                <c:ptCount val="30"/>
                <c:pt idx="0">
                  <c:v>326.3216078471674</c:v>
                </c:pt>
                <c:pt idx="1">
                  <c:v>316.86114599782974</c:v>
                </c:pt>
                <c:pt idx="2">
                  <c:v>313.02291246108121</c:v>
                </c:pt>
                <c:pt idx="3">
                  <c:v>312.7188588030628</c:v>
                </c:pt>
                <c:pt idx="4">
                  <c:v>315.2010213005758</c:v>
                </c:pt>
                <c:pt idx="5">
                  <c:v>303.23375868625033</c:v>
                </c:pt>
                <c:pt idx="6">
                  <c:v>307.86556155956316</c:v>
                </c:pt>
                <c:pt idx="7">
                  <c:v>305.42543254476226</c:v>
                </c:pt>
                <c:pt idx="8">
                  <c:v>311.29075289315495</c:v>
                </c:pt>
                <c:pt idx="9">
                  <c:v>310.0177059071433</c:v>
                </c:pt>
                <c:pt idx="10">
                  <c:v>297.83699173059426</c:v>
                </c:pt>
                <c:pt idx="11">
                  <c:v>299.53582416632634</c:v>
                </c:pt>
                <c:pt idx="12">
                  <c:v>294.11960761413218</c:v>
                </c:pt>
                <c:pt idx="13">
                  <c:v>290.56052240999134</c:v>
                </c:pt>
                <c:pt idx="14">
                  <c:v>286.7254257231549</c:v>
                </c:pt>
                <c:pt idx="15">
                  <c:v>289.029125974507</c:v>
                </c:pt>
                <c:pt idx="16">
                  <c:v>294.56448094597323</c:v>
                </c:pt>
                <c:pt idx="17">
                  <c:v>298.84221730153513</c:v>
                </c:pt>
                <c:pt idx="18">
                  <c:v>301.85389401360175</c:v>
                </c:pt>
                <c:pt idx="19">
                  <c:v>306.13893784340803</c:v>
                </c:pt>
                <c:pt idx="20">
                  <c:v>303.06097745823894</c:v>
                </c:pt>
                <c:pt idx="21">
                  <c:v>302.58864287651352</c:v>
                </c:pt>
                <c:pt idx="22">
                  <c:v>299.58348935032336</c:v>
                </c:pt>
                <c:pt idx="23">
                  <c:v>292.90210638889243</c:v>
                </c:pt>
                <c:pt idx="24">
                  <c:v>311.37704484506315</c:v>
                </c:pt>
                <c:pt idx="25">
                  <c:v>313.84141674597242</c:v>
                </c:pt>
                <c:pt idx="26">
                  <c:v>318.06182815993714</c:v>
                </c:pt>
                <c:pt idx="27">
                  <c:v>311.00870553855987</c:v>
                </c:pt>
                <c:pt idx="28">
                  <c:v>301.14044393239038</c:v>
                </c:pt>
                <c:pt idx="29">
                  <c:v>296.70711455164752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AED-96A2-51D007CDED1B}"/>
            </c:ext>
          </c:extLst>
        </c:ser>
        <c:ser>
          <c:idx val="1"/>
          <c:order val="1"/>
          <c:tx>
            <c:strRef>
              <c:f>Losunartölur!$B$102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Losunartölur!$D$100:$AG$100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Losunartölur!$D$102:$AG$102</c:f>
              <c:numCache>
                <c:formatCode>0</c:formatCode>
                <c:ptCount val="30"/>
                <c:pt idx="0">
                  <c:v>81.66323687218005</c:v>
                </c:pt>
                <c:pt idx="1">
                  <c:v>79.352798326811183</c:v>
                </c:pt>
                <c:pt idx="2">
                  <c:v>77.132957417829431</c:v>
                </c:pt>
                <c:pt idx="3">
                  <c:v>76.916276103397067</c:v>
                </c:pt>
                <c:pt idx="4">
                  <c:v>76.822302096295687</c:v>
                </c:pt>
                <c:pt idx="5">
                  <c:v>75.025513028613986</c:v>
                </c:pt>
                <c:pt idx="6">
                  <c:v>75.840882444790026</c:v>
                </c:pt>
                <c:pt idx="7">
                  <c:v>74.892157467819388</c:v>
                </c:pt>
                <c:pt idx="8">
                  <c:v>76.871157967541379</c:v>
                </c:pt>
                <c:pt idx="9">
                  <c:v>76.619675765841805</c:v>
                </c:pt>
                <c:pt idx="10">
                  <c:v>74.868596970322898</c:v>
                </c:pt>
                <c:pt idx="11">
                  <c:v>75.327120820201728</c:v>
                </c:pt>
                <c:pt idx="12">
                  <c:v>73.751375965828061</c:v>
                </c:pt>
                <c:pt idx="13">
                  <c:v>72.578577116287704</c:v>
                </c:pt>
                <c:pt idx="14">
                  <c:v>71.513261992855249</c:v>
                </c:pt>
                <c:pt idx="15">
                  <c:v>72.375553101443558</c:v>
                </c:pt>
                <c:pt idx="16">
                  <c:v>75.319010190235417</c:v>
                </c:pt>
                <c:pt idx="17">
                  <c:v>77.085414248969556</c:v>
                </c:pt>
                <c:pt idx="18">
                  <c:v>77.262320023611323</c:v>
                </c:pt>
                <c:pt idx="19">
                  <c:v>78.034257656353077</c:v>
                </c:pt>
                <c:pt idx="20">
                  <c:v>75.042595855733055</c:v>
                </c:pt>
                <c:pt idx="21">
                  <c:v>76.611269993653465</c:v>
                </c:pt>
                <c:pt idx="22">
                  <c:v>73.754736707479935</c:v>
                </c:pt>
                <c:pt idx="23">
                  <c:v>71.617410240743823</c:v>
                </c:pt>
                <c:pt idx="24">
                  <c:v>77.308206161381719</c:v>
                </c:pt>
                <c:pt idx="25">
                  <c:v>77.802528260834251</c:v>
                </c:pt>
                <c:pt idx="26">
                  <c:v>79.189008316949284</c:v>
                </c:pt>
                <c:pt idx="27">
                  <c:v>78.158248288984026</c:v>
                </c:pt>
                <c:pt idx="28">
                  <c:v>75.781792948553033</c:v>
                </c:pt>
                <c:pt idx="29">
                  <c:v>73.985765840366255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9-4AED-96A2-51D007CDED1B}"/>
            </c:ext>
          </c:extLst>
        </c:ser>
        <c:ser>
          <c:idx val="2"/>
          <c:order val="2"/>
          <c:tx>
            <c:strRef>
              <c:f>Losunartölur!$B$103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Losunartölur!$D$100:$AG$100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Losunartölur!$D$103:$AG$103</c:f>
              <c:numCache>
                <c:formatCode>0</c:formatCode>
                <c:ptCount val="30"/>
                <c:pt idx="0">
                  <c:v>248.26269363947759</c:v>
                </c:pt>
                <c:pt idx="1">
                  <c:v>244.54429172722743</c:v>
                </c:pt>
                <c:pt idx="2">
                  <c:v>236.0440478634043</c:v>
                </c:pt>
                <c:pt idx="3">
                  <c:v>240.58826634731307</c:v>
                </c:pt>
                <c:pt idx="4">
                  <c:v>245.82379635895495</c:v>
                </c:pt>
                <c:pt idx="5">
                  <c:v>238.78057451260725</c:v>
                </c:pt>
                <c:pt idx="6">
                  <c:v>246.76142467637339</c:v>
                </c:pt>
                <c:pt idx="7">
                  <c:v>244.37343661077261</c:v>
                </c:pt>
                <c:pt idx="8">
                  <c:v>248.61180987784158</c:v>
                </c:pt>
                <c:pt idx="9">
                  <c:v>254.79667236321629</c:v>
                </c:pt>
                <c:pt idx="10">
                  <c:v>251.56909364826546</c:v>
                </c:pt>
                <c:pt idx="11">
                  <c:v>250.57607888095862</c:v>
                </c:pt>
                <c:pt idx="12">
                  <c:v>242.54755422689925</c:v>
                </c:pt>
                <c:pt idx="13">
                  <c:v>238.44769039126928</c:v>
                </c:pt>
                <c:pt idx="14">
                  <c:v>236.28382892714168</c:v>
                </c:pt>
                <c:pt idx="15">
                  <c:v>237.73932173854391</c:v>
                </c:pt>
                <c:pt idx="16">
                  <c:v>254.27267129965995</c:v>
                </c:pt>
                <c:pt idx="17">
                  <c:v>264.79658720345748</c:v>
                </c:pt>
                <c:pt idx="18">
                  <c:v>274.1835420852039</c:v>
                </c:pt>
                <c:pt idx="19">
                  <c:v>257.32058098814946</c:v>
                </c:pt>
                <c:pt idx="20">
                  <c:v>249.6321145849721</c:v>
                </c:pt>
                <c:pt idx="21">
                  <c:v>248.22928907825315</c:v>
                </c:pt>
                <c:pt idx="22">
                  <c:v>256.24786236589017</c:v>
                </c:pt>
                <c:pt idx="23">
                  <c:v>251.30430026946453</c:v>
                </c:pt>
                <c:pt idx="24">
                  <c:v>273.23266169837007</c:v>
                </c:pt>
                <c:pt idx="25">
                  <c:v>257.44669184216747</c:v>
                </c:pt>
                <c:pt idx="26">
                  <c:v>254.13878677715769</c:v>
                </c:pt>
                <c:pt idx="27">
                  <c:v>264.40591408597533</c:v>
                </c:pt>
                <c:pt idx="28">
                  <c:v>251.79729525417847</c:v>
                </c:pt>
                <c:pt idx="29">
                  <c:v>242.29144750821865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9-4AED-96A2-51D007CDED1B}"/>
            </c:ext>
          </c:extLst>
        </c:ser>
        <c:ser>
          <c:idx val="3"/>
          <c:order val="3"/>
          <c:tx>
            <c:strRef>
              <c:f>Losunartölur!$B$104</c:f>
              <c:strCache>
                <c:ptCount val="1"/>
                <c:pt idx="0">
                  <c:v>Áburður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Losunartölur!$D$100:$AG$100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Losunartölur!$D$104:$AG$104</c:f>
              <c:numCache>
                <c:formatCode>0</c:formatCode>
                <c:ptCount val="30"/>
                <c:pt idx="0">
                  <c:v>0.51700000000000002</c:v>
                </c:pt>
                <c:pt idx="1">
                  <c:v>0.24233146666666666</c:v>
                </c:pt>
                <c:pt idx="2">
                  <c:v>0.55757973333333333</c:v>
                </c:pt>
                <c:pt idx="3">
                  <c:v>0.49869013333333329</c:v>
                </c:pt>
                <c:pt idx="4">
                  <c:v>6.7686666666666673E-2</c:v>
                </c:pt>
                <c:pt idx="5">
                  <c:v>6.1221600000000008E-2</c:v>
                </c:pt>
                <c:pt idx="6">
                  <c:v>0.41275373333329646</c:v>
                </c:pt>
                <c:pt idx="7">
                  <c:v>0.75665919999999987</c:v>
                </c:pt>
                <c:pt idx="8">
                  <c:v>7.5803200000000001E-2</c:v>
                </c:pt>
                <c:pt idx="9">
                  <c:v>9.421426666666384E-2</c:v>
                </c:pt>
                <c:pt idx="10">
                  <c:v>0.11834533333333333</c:v>
                </c:pt>
                <c:pt idx="11">
                  <c:v>0.10186586666666667</c:v>
                </c:pt>
                <c:pt idx="12">
                  <c:v>0.13691919999999999</c:v>
                </c:pt>
                <c:pt idx="13">
                  <c:v>2.6465890000000005</c:v>
                </c:pt>
                <c:pt idx="14">
                  <c:v>4.9528167333333339</c:v>
                </c:pt>
                <c:pt idx="15">
                  <c:v>4.2094843999999991</c:v>
                </c:pt>
                <c:pt idx="16">
                  <c:v>2.8716423999999998</c:v>
                </c:pt>
                <c:pt idx="17">
                  <c:v>1.5525269635845629</c:v>
                </c:pt>
                <c:pt idx="18">
                  <c:v>4.7374723122222218</c:v>
                </c:pt>
                <c:pt idx="19">
                  <c:v>3.4430504389844439</c:v>
                </c:pt>
                <c:pt idx="20">
                  <c:v>2.0871003046666665</c:v>
                </c:pt>
                <c:pt idx="21">
                  <c:v>2.5996383361666666</c:v>
                </c:pt>
                <c:pt idx="22">
                  <c:v>3.5792256916777778</c:v>
                </c:pt>
                <c:pt idx="23">
                  <c:v>2.8903801666666666</c:v>
                </c:pt>
                <c:pt idx="24">
                  <c:v>2.2151572666666666</c:v>
                </c:pt>
                <c:pt idx="25">
                  <c:v>3.4765136999999999</c:v>
                </c:pt>
                <c:pt idx="26">
                  <c:v>2.9089470666666664</c:v>
                </c:pt>
                <c:pt idx="27">
                  <c:v>2.3697695999999997</c:v>
                </c:pt>
                <c:pt idx="28">
                  <c:v>3.194328866666666</c:v>
                </c:pt>
                <c:pt idx="29">
                  <c:v>5.8660550666666662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9-4AED-96A2-51D007CD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92928"/>
        <c:axId val="1135886696"/>
      </c:barChart>
      <c:catAx>
        <c:axId val="11358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6696"/>
        <c:crosses val="autoZero"/>
        <c:auto val="1"/>
        <c:lblAlgn val="ctr"/>
        <c:lblOffset val="100"/>
        <c:noMultiLvlLbl val="0"/>
      </c:catAx>
      <c:valAx>
        <c:axId val="11358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Úrgangur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Losunartölur!$B$127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Losunartölur!$D$126:$AG$126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Losunartölur!$D$127:$AG$127</c:f>
              <c:numCache>
                <c:formatCode>0</c:formatCode>
                <c:ptCount val="30"/>
                <c:pt idx="0">
                  <c:v>149.73224359180495</c:v>
                </c:pt>
                <c:pt idx="1">
                  <c:v>154.75155590477738</c:v>
                </c:pt>
                <c:pt idx="2">
                  <c:v>168.14846358502928</c:v>
                </c:pt>
                <c:pt idx="3">
                  <c:v>179.68923104666308</c:v>
                </c:pt>
                <c:pt idx="4">
                  <c:v>190.33919241003571</c:v>
                </c:pt>
                <c:pt idx="5">
                  <c:v>201.09490457909786</c:v>
                </c:pt>
                <c:pt idx="6">
                  <c:v>204.95623387252914</c:v>
                </c:pt>
                <c:pt idx="7">
                  <c:v>208.75624387879702</c:v>
                </c:pt>
                <c:pt idx="8">
                  <c:v>214.88154243483393</c:v>
                </c:pt>
                <c:pt idx="9">
                  <c:v>221.64651205698209</c:v>
                </c:pt>
                <c:pt idx="10">
                  <c:v>227.17540037737282</c:v>
                </c:pt>
                <c:pt idx="11">
                  <c:v>235.46736183854097</c:v>
                </c:pt>
                <c:pt idx="12">
                  <c:v>236.29149612066971</c:v>
                </c:pt>
                <c:pt idx="13">
                  <c:v>237.08877957030938</c:v>
                </c:pt>
                <c:pt idx="14">
                  <c:v>244.82889159437428</c:v>
                </c:pt>
                <c:pt idx="15">
                  <c:v>234.37921196633101</c:v>
                </c:pt>
                <c:pt idx="16">
                  <c:v>265.32269581775853</c:v>
                </c:pt>
                <c:pt idx="17">
                  <c:v>262.41508077476391</c:v>
                </c:pt>
                <c:pt idx="18">
                  <c:v>252.08197955104674</c:v>
                </c:pt>
                <c:pt idx="19">
                  <c:v>242.79421898440251</c:v>
                </c:pt>
                <c:pt idx="20">
                  <c:v>242.68989381530926</c:v>
                </c:pt>
                <c:pt idx="21">
                  <c:v>221.37354613052207</c:v>
                </c:pt>
                <c:pt idx="22">
                  <c:v>195.92564616445776</c:v>
                </c:pt>
                <c:pt idx="23">
                  <c:v>208.1074537581577</c:v>
                </c:pt>
                <c:pt idx="24">
                  <c:v>204.58904049232558</c:v>
                </c:pt>
                <c:pt idx="25">
                  <c:v>200.14798023607082</c:v>
                </c:pt>
                <c:pt idx="26">
                  <c:v>191.97150498230337</c:v>
                </c:pt>
                <c:pt idx="27">
                  <c:v>184.80485083694774</c:v>
                </c:pt>
                <c:pt idx="28">
                  <c:v>192.83175217185243</c:v>
                </c:pt>
                <c:pt idx="29">
                  <c:v>162.89272538557594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22-8E3A-553426D2FA53}"/>
            </c:ext>
          </c:extLst>
        </c:ser>
        <c:ser>
          <c:idx val="1"/>
          <c:order val="1"/>
          <c:tx>
            <c:strRef>
              <c:f>Losunartölur!$B$128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Losunartölur!$D$126:$AG$126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Losunartölur!$D$128:$AG$128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0.51455999999999991</c:v>
                </c:pt>
                <c:pt idx="14">
                  <c:v>0.51455999999999991</c:v>
                </c:pt>
                <c:pt idx="15">
                  <c:v>0.85759999999999992</c:v>
                </c:pt>
                <c:pt idx="16">
                  <c:v>1.37216</c:v>
                </c:pt>
                <c:pt idx="17">
                  <c:v>1.7151999999999998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2.4494580812799995</c:v>
                </c:pt>
                <c:pt idx="22">
                  <c:v>1.91746496</c:v>
                </c:pt>
                <c:pt idx="23">
                  <c:v>2.5671398400000003</c:v>
                </c:pt>
                <c:pt idx="24">
                  <c:v>3.4544128000000001</c:v>
                </c:pt>
                <c:pt idx="25">
                  <c:v>3.6536161280000004</c:v>
                </c:pt>
                <c:pt idx="26">
                  <c:v>3.9122494208000003</c:v>
                </c:pt>
                <c:pt idx="27">
                  <c:v>3.7228464025600005</c:v>
                </c:pt>
                <c:pt idx="28">
                  <c:v>4.1174077516800001</c:v>
                </c:pt>
                <c:pt idx="29">
                  <c:v>4.093311610112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922-8E3A-553426D2FA53}"/>
            </c:ext>
          </c:extLst>
        </c:ser>
        <c:ser>
          <c:idx val="2"/>
          <c:order val="2"/>
          <c:tx>
            <c:strRef>
              <c:f>Losunartölur!$B$129</c:f>
              <c:strCache>
                <c:ptCount val="1"/>
                <c:pt idx="0">
                  <c:v>Brennsla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Losunartölur!$D$126:$AG$126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Losunartölur!$E$129:$AG$129</c:f>
              <c:numCache>
                <c:formatCode>0</c:formatCode>
                <c:ptCount val="29"/>
                <c:pt idx="0">
                  <c:v>14.941539657667798</c:v>
                </c:pt>
                <c:pt idx="1">
                  <c:v>14.562318787884408</c:v>
                </c:pt>
                <c:pt idx="2">
                  <c:v>12.512133237071936</c:v>
                </c:pt>
                <c:pt idx="3">
                  <c:v>11.574038171498445</c:v>
                </c:pt>
                <c:pt idx="4">
                  <c:v>10.273340219497227</c:v>
                </c:pt>
                <c:pt idx="5">
                  <c:v>9.2476883490454576</c:v>
                </c:pt>
                <c:pt idx="6">
                  <c:v>8.8874543231161933</c:v>
                </c:pt>
                <c:pt idx="7">
                  <c:v>7.5891978511927753</c:v>
                </c:pt>
                <c:pt idx="8">
                  <c:v>6.2800606840948987</c:v>
                </c:pt>
                <c:pt idx="9">
                  <c:v>6.0298185105264857</c:v>
                </c:pt>
                <c:pt idx="10">
                  <c:v>5.5292089972410414</c:v>
                </c:pt>
                <c:pt idx="11">
                  <c:v>5.1488933127525609</c:v>
                </c:pt>
                <c:pt idx="12">
                  <c:v>4.445315657067705</c:v>
                </c:pt>
                <c:pt idx="13">
                  <c:v>6.7800387675425391</c:v>
                </c:pt>
                <c:pt idx="14">
                  <c:v>5.4745524920987885</c:v>
                </c:pt>
                <c:pt idx="15">
                  <c:v>5.5327898723174114</c:v>
                </c:pt>
                <c:pt idx="16">
                  <c:v>8.6209444666858275</c:v>
                </c:pt>
                <c:pt idx="17">
                  <c:v>6.8306331539132445</c:v>
                </c:pt>
                <c:pt idx="18">
                  <c:v>6.6865975583634754</c:v>
                </c:pt>
                <c:pt idx="19">
                  <c:v>6.5122992051654096</c:v>
                </c:pt>
                <c:pt idx="20">
                  <c:v>7.1444797801906246</c:v>
                </c:pt>
                <c:pt idx="21">
                  <c:v>6.9025475471280862</c:v>
                </c:pt>
                <c:pt idx="22">
                  <c:v>5.9733521193200012</c:v>
                </c:pt>
                <c:pt idx="23">
                  <c:v>7.8417672927911646</c:v>
                </c:pt>
                <c:pt idx="24">
                  <c:v>7.099509136388134</c:v>
                </c:pt>
                <c:pt idx="25">
                  <c:v>7.4268464206791744</c:v>
                </c:pt>
                <c:pt idx="26">
                  <c:v>7.7987273868057061</c:v>
                </c:pt>
                <c:pt idx="27">
                  <c:v>6.8257945909720972</c:v>
                </c:pt>
                <c:pt idx="28">
                  <c:v>9.3740210721608026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6-4922-8E3A-553426D2FA53}"/>
            </c:ext>
          </c:extLst>
        </c:ser>
        <c:ser>
          <c:idx val="3"/>
          <c:order val="3"/>
          <c:tx>
            <c:strRef>
              <c:f>Losunartölur!$B$130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Losunartölur!$D$126:$AG$126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Losunartölur!$D$130:$AG$130</c:f>
              <c:numCache>
                <c:formatCode>0</c:formatCode>
                <c:ptCount val="30"/>
                <c:pt idx="0">
                  <c:v>54.577184719350861</c:v>
                </c:pt>
                <c:pt idx="1">
                  <c:v>57.490037925957409</c:v>
                </c:pt>
                <c:pt idx="2">
                  <c:v>56.899386825593929</c:v>
                </c:pt>
                <c:pt idx="3">
                  <c:v>60.695490619330911</c:v>
                </c:pt>
                <c:pt idx="4">
                  <c:v>56.530250588878559</c:v>
                </c:pt>
                <c:pt idx="5">
                  <c:v>58.660729232419783</c:v>
                </c:pt>
                <c:pt idx="6">
                  <c:v>69.789749144994119</c:v>
                </c:pt>
                <c:pt idx="7">
                  <c:v>73.756801656359528</c:v>
                </c:pt>
                <c:pt idx="8">
                  <c:v>60.668326071041697</c:v>
                </c:pt>
                <c:pt idx="9">
                  <c:v>62.241125002241766</c:v>
                </c:pt>
                <c:pt idx="10">
                  <c:v>68.004692548303083</c:v>
                </c:pt>
                <c:pt idx="11">
                  <c:v>68.302282579270468</c:v>
                </c:pt>
                <c:pt idx="12">
                  <c:v>79.673364144892346</c:v>
                </c:pt>
                <c:pt idx="13">
                  <c:v>73.649458340794226</c:v>
                </c:pt>
                <c:pt idx="14">
                  <c:v>66.514330732257946</c:v>
                </c:pt>
                <c:pt idx="15">
                  <c:v>63.55749979436159</c:v>
                </c:pt>
                <c:pt idx="16">
                  <c:v>56.163803470532955</c:v>
                </c:pt>
                <c:pt idx="17">
                  <c:v>58.998001394075487</c:v>
                </c:pt>
                <c:pt idx="18">
                  <c:v>54.137949223232852</c:v>
                </c:pt>
                <c:pt idx="19">
                  <c:v>51.386617252651121</c:v>
                </c:pt>
                <c:pt idx="20">
                  <c:v>44.630929391335727</c:v>
                </c:pt>
                <c:pt idx="21">
                  <c:v>47.356463527162113</c:v>
                </c:pt>
                <c:pt idx="22">
                  <c:v>55.43161309847747</c:v>
                </c:pt>
                <c:pt idx="23">
                  <c:v>53.379442865373008</c:v>
                </c:pt>
                <c:pt idx="24">
                  <c:v>44.081387095277286</c:v>
                </c:pt>
                <c:pt idx="25">
                  <c:v>49.989633858876743</c:v>
                </c:pt>
                <c:pt idx="26">
                  <c:v>44.936435317753762</c:v>
                </c:pt>
                <c:pt idx="27">
                  <c:v>48.576368267988258</c:v>
                </c:pt>
                <c:pt idx="28">
                  <c:v>51.083308535961606</c:v>
                </c:pt>
                <c:pt idx="29">
                  <c:v>47.855045065138654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922-8E3A-553426D2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72920"/>
        <c:axId val="1135881776"/>
      </c:barChart>
      <c:catAx>
        <c:axId val="113587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1776"/>
        <c:crosses val="autoZero"/>
        <c:auto val="1"/>
        <c:lblAlgn val="ctr"/>
        <c:lblOffset val="100"/>
        <c:noMultiLvlLbl val="0"/>
      </c:catAx>
      <c:valAx>
        <c:axId val="11358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GHL,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með landnotkun og skógrækt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Losunartölur!$B$156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Losunartölur!$D$155:$AG$155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Losunartölur!$D$156:$AG$156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1-41B1-95A4-0771DF2C267C}"/>
            </c:ext>
          </c:extLst>
        </c:ser>
        <c:ser>
          <c:idx val="1"/>
          <c:order val="1"/>
          <c:tx>
            <c:strRef>
              <c:f>Losunartölur!$B$157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Losunartölur!$D$155:$AG$155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Losunartölur!$D$157:$AG$157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>
                  <c:v>2022.534927401839</c:v>
                </c:pt>
                <c:pt idx="29">
                  <c:v>2018.7255399596527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1B1-95A4-0771DF2C267C}"/>
            </c:ext>
          </c:extLst>
        </c:ser>
        <c:ser>
          <c:idx val="2"/>
          <c:order val="2"/>
          <c:tx>
            <c:strRef>
              <c:f>Losunartölur!$B$158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Losunartölur!$D$155:$AG$155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Losunartölur!$D$158:$AG$158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644.93682692689492</c:v>
                </c:pt>
                <c:pt idx="20">
                  <c:v>629.8227882036108</c:v>
                </c:pt>
                <c:pt idx="21">
                  <c:v>630.02884028458675</c:v>
                </c:pt>
                <c:pt idx="22">
                  <c:v>633.1653141153713</c:v>
                </c:pt>
                <c:pt idx="23">
                  <c:v>618.71419706576751</c:v>
                </c:pt>
                <c:pt idx="24">
                  <c:v>664.13306997148163</c:v>
                </c:pt>
                <c:pt idx="25">
                  <c:v>652.56715054897415</c:v>
                </c:pt>
                <c:pt idx="26">
                  <c:v>654.29857032071084</c:v>
                </c:pt>
                <c:pt idx="27">
                  <c:v>655.94263751351934</c:v>
                </c:pt>
                <c:pt idx="28">
                  <c:v>631.91386100178852</c:v>
                </c:pt>
                <c:pt idx="29">
                  <c:v>618.85038296689913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1-41B1-95A4-0771DF2C267C}"/>
            </c:ext>
          </c:extLst>
        </c:ser>
        <c:ser>
          <c:idx val="3"/>
          <c:order val="3"/>
          <c:tx>
            <c:strRef>
              <c:f>Losunartölur!$B$159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Losunartölur!$D$155:$AG$155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Losunartölur!$D$159:$AG$159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1-41B1-95A4-0771DF2C267C}"/>
            </c:ext>
          </c:extLst>
        </c:ser>
        <c:ser>
          <c:idx val="4"/>
          <c:order val="4"/>
          <c:tx>
            <c:strRef>
              <c:f>Losunartölur!$B$160</c:f>
              <c:strCache>
                <c:ptCount val="1"/>
                <c:pt idx="0">
                  <c:v>Landnotkun og skógrækt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Losunartölur!$D$155:$AG$155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Losunartölur!$D$160:$AG$160</c:f>
              <c:numCache>
                <c:formatCode>0</c:formatCode>
                <c:ptCount val="30"/>
                <c:pt idx="0">
                  <c:v>9192.1917871379264</c:v>
                </c:pt>
                <c:pt idx="1">
                  <c:v>9198.3665947638037</c:v>
                </c:pt>
                <c:pt idx="2">
                  <c:v>9189.3282935131265</c:v>
                </c:pt>
                <c:pt idx="3">
                  <c:v>9196.1670138149111</c:v>
                </c:pt>
                <c:pt idx="4">
                  <c:v>9166.9478522255322</c:v>
                </c:pt>
                <c:pt idx="5">
                  <c:v>9161.1091508903082</c:v>
                </c:pt>
                <c:pt idx="6">
                  <c:v>9159.2945756299723</c:v>
                </c:pt>
                <c:pt idx="7">
                  <c:v>9157.7466144309383</c:v>
                </c:pt>
                <c:pt idx="8">
                  <c:v>9159.7440122637217</c:v>
                </c:pt>
                <c:pt idx="9">
                  <c:v>9169.6883232873297</c:v>
                </c:pt>
                <c:pt idx="10">
                  <c:v>9183.8748653186249</c:v>
                </c:pt>
                <c:pt idx="11">
                  <c:v>9195.3355944931682</c:v>
                </c:pt>
                <c:pt idx="12">
                  <c:v>9219.5948618729672</c:v>
                </c:pt>
                <c:pt idx="13">
                  <c:v>9215.861536682105</c:v>
                </c:pt>
                <c:pt idx="14">
                  <c:v>9222.8960536908417</c:v>
                </c:pt>
                <c:pt idx="15">
                  <c:v>9233.2788468165636</c:v>
                </c:pt>
                <c:pt idx="16">
                  <c:v>9302.8893258410117</c:v>
                </c:pt>
                <c:pt idx="17">
                  <c:v>9319.0217788801128</c:v>
                </c:pt>
                <c:pt idx="18">
                  <c:v>9339.1054104085106</c:v>
                </c:pt>
                <c:pt idx="19">
                  <c:v>9316.4235876287876</c:v>
                </c:pt>
                <c:pt idx="20">
                  <c:v>9293.3822360185677</c:v>
                </c:pt>
                <c:pt idx="21">
                  <c:v>9267.8825683713912</c:v>
                </c:pt>
                <c:pt idx="22">
                  <c:v>9262.4750538041026</c:v>
                </c:pt>
                <c:pt idx="23">
                  <c:v>9248.8233682625432</c:v>
                </c:pt>
                <c:pt idx="24">
                  <c:v>9225.0556243432329</c:v>
                </c:pt>
                <c:pt idx="25">
                  <c:v>9202.1794027525448</c:v>
                </c:pt>
                <c:pt idx="26">
                  <c:v>9174.7565176382941</c:v>
                </c:pt>
                <c:pt idx="27">
                  <c:v>9135.226802177338</c:v>
                </c:pt>
                <c:pt idx="28">
                  <c:v>9105.5739702912142</c:v>
                </c:pt>
                <c:pt idx="29">
                  <c:v>9072.0565948866079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11-41B1-95A4-0771DF2C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96279760"/>
        <c:axId val="1096278776"/>
      </c:barChart>
      <c:catAx>
        <c:axId val="10962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8776"/>
        <c:crosses val="autoZero"/>
        <c:auto val="1"/>
        <c:lblAlgn val="ctr"/>
        <c:lblOffset val="100"/>
        <c:noMultiLvlLbl val="0"/>
      </c:catAx>
      <c:valAx>
        <c:axId val="109627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 CO</a:t>
                </a:r>
                <a:r>
                  <a:rPr lang="is-IS" sz="1000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Landnotkun og skógrækt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Losunartölur!$B$189</c:f>
              <c:strCache>
                <c:ptCount val="1"/>
                <c:pt idx="0">
                  <c:v>Viðarafurður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Losunartölur!$D$189:$AG$189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5.1879785421000003E-4</c:v>
                </c:pt>
                <c:pt idx="8">
                  <c:v>-7.2899714048400002E-3</c:v>
                </c:pt>
                <c:pt idx="9">
                  <c:v>3.4118470721400001E-3</c:v>
                </c:pt>
                <c:pt idx="10">
                  <c:v>4.3501897029E-4</c:v>
                </c:pt>
                <c:pt idx="11">
                  <c:v>3.1701310118699999E-3</c:v>
                </c:pt>
                <c:pt idx="12">
                  <c:v>2.2765598586700002E-3</c:v>
                </c:pt>
                <c:pt idx="13">
                  <c:v>-1.1768500439700001E-3</c:v>
                </c:pt>
                <c:pt idx="14">
                  <c:v>4.2590022112000002E-4</c:v>
                </c:pt>
                <c:pt idx="15">
                  <c:v>-2.4757687655999999E-4</c:v>
                </c:pt>
                <c:pt idx="16">
                  <c:v>3.0829052255900002E-3</c:v>
                </c:pt>
                <c:pt idx="17">
                  <c:v>2.6067479256699998E-3</c:v>
                </c:pt>
                <c:pt idx="18">
                  <c:v>-1.4903911981870001E-2</c:v>
                </c:pt>
                <c:pt idx="19">
                  <c:v>-9.6232144524799994E-3</c:v>
                </c:pt>
                <c:pt idx="20">
                  <c:v>-3.0219679527930001E-2</c:v>
                </c:pt>
                <c:pt idx="21">
                  <c:v>-3.2620154588120003E-2</c:v>
                </c:pt>
                <c:pt idx="22">
                  <c:v>-6.0580887780179997E-2</c:v>
                </c:pt>
                <c:pt idx="23">
                  <c:v>-6.65430321533E-2</c:v>
                </c:pt>
                <c:pt idx="24">
                  <c:v>-6.5238163880020003E-2</c:v>
                </c:pt>
                <c:pt idx="25">
                  <c:v>-0.12415273687563</c:v>
                </c:pt>
                <c:pt idx="26">
                  <c:v>-3.8244932939009997E-2</c:v>
                </c:pt>
                <c:pt idx="27">
                  <c:v>-9.436319945853E-2</c:v>
                </c:pt>
                <c:pt idx="28">
                  <c:v>-0.15021242781801</c:v>
                </c:pt>
                <c:pt idx="29">
                  <c:v>-2.8430976744520001E-2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E7-40CB-89A8-4A03A4A64903}"/>
            </c:ext>
          </c:extLst>
        </c:ser>
        <c:ser>
          <c:idx val="0"/>
          <c:order val="1"/>
          <c:tx>
            <c:strRef>
              <c:f>Losunartölur!$B$183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Losunartölur!$D$183:$AG$183</c:f>
              <c:numCache>
                <c:formatCode>0</c:formatCode>
                <c:ptCount val="30"/>
                <c:pt idx="0">
                  <c:v>-43.227997311165609</c:v>
                </c:pt>
                <c:pt idx="1">
                  <c:v>-44.591561335100337</c:v>
                </c:pt>
                <c:pt idx="2">
                  <c:v>-49.081970506148039</c:v>
                </c:pt>
                <c:pt idx="3">
                  <c:v>-54.20615306986776</c:v>
                </c:pt>
                <c:pt idx="4">
                  <c:v>-57.095199287724519</c:v>
                </c:pt>
                <c:pt idx="5">
                  <c:v>-66.633865440569764</c:v>
                </c:pt>
                <c:pt idx="6">
                  <c:v>-70.784051765011242</c:v>
                </c:pt>
                <c:pt idx="7">
                  <c:v>-77.644375067003125</c:v>
                </c:pt>
                <c:pt idx="8">
                  <c:v>-86.080096220098284</c:v>
                </c:pt>
                <c:pt idx="9">
                  <c:v>-92.391546455296194</c:v>
                </c:pt>
                <c:pt idx="10">
                  <c:v>-102.5700665615189</c:v>
                </c:pt>
                <c:pt idx="11">
                  <c:v>-108.20130665859365</c:v>
                </c:pt>
                <c:pt idx="12">
                  <c:v>-117.43209267907461</c:v>
                </c:pt>
                <c:pt idx="13">
                  <c:v>-128.18359195677127</c:v>
                </c:pt>
                <c:pt idx="14">
                  <c:v>-134.1198101878928</c:v>
                </c:pt>
                <c:pt idx="15">
                  <c:v>-153.51401524445478</c:v>
                </c:pt>
                <c:pt idx="16">
                  <c:v>-159.78120493942222</c:v>
                </c:pt>
                <c:pt idx="17">
                  <c:v>-167.48654602692096</c:v>
                </c:pt>
                <c:pt idx="18">
                  <c:v>-171.50051666901925</c:v>
                </c:pt>
                <c:pt idx="19">
                  <c:v>-185.07777624927499</c:v>
                </c:pt>
                <c:pt idx="20">
                  <c:v>-208.45726223933005</c:v>
                </c:pt>
                <c:pt idx="21">
                  <c:v>-235.5940678691536</c:v>
                </c:pt>
                <c:pt idx="22">
                  <c:v>-246.1292646609588</c:v>
                </c:pt>
                <c:pt idx="23">
                  <c:v>-264.72292112331667</c:v>
                </c:pt>
                <c:pt idx="24">
                  <c:v>-288.43873406001268</c:v>
                </c:pt>
                <c:pt idx="25">
                  <c:v>-312.56292636355732</c:v>
                </c:pt>
                <c:pt idx="26">
                  <c:v>-335.962369653839</c:v>
                </c:pt>
                <c:pt idx="27">
                  <c:v>-374.44962858443137</c:v>
                </c:pt>
                <c:pt idx="28">
                  <c:v>-403.12764333641417</c:v>
                </c:pt>
                <c:pt idx="29">
                  <c:v>-446.21303552611641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0CB-89A8-4A03A4A64903}"/>
            </c:ext>
          </c:extLst>
        </c:ser>
        <c:ser>
          <c:idx val="1"/>
          <c:order val="2"/>
          <c:tx>
            <c:strRef>
              <c:f>Losunartölur!$B$184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Losunartölur!$D$184:$AG$184</c:f>
              <c:numCache>
                <c:formatCode>0</c:formatCode>
                <c:ptCount val="30"/>
                <c:pt idx="0">
                  <c:v>1975.0288786025292</c:v>
                </c:pt>
                <c:pt idx="1">
                  <c:v>1972.9011282913009</c:v>
                </c:pt>
                <c:pt idx="2">
                  <c:v>1970.1641701728136</c:v>
                </c:pt>
                <c:pt idx="3">
                  <c:v>1967.460456008806</c:v>
                </c:pt>
                <c:pt idx="4">
                  <c:v>1964.7712698389346</c:v>
                </c:pt>
                <c:pt idx="5">
                  <c:v>1962.0619976391772</c:v>
                </c:pt>
                <c:pt idx="6">
                  <c:v>1959.3268773165421</c:v>
                </c:pt>
                <c:pt idx="7">
                  <c:v>1956.6345730457667</c:v>
                </c:pt>
                <c:pt idx="8">
                  <c:v>1953.9292733205157</c:v>
                </c:pt>
                <c:pt idx="9">
                  <c:v>1951.288592237463</c:v>
                </c:pt>
                <c:pt idx="10">
                  <c:v>1948.6205649288024</c:v>
                </c:pt>
                <c:pt idx="11">
                  <c:v>1946.0243560704305</c:v>
                </c:pt>
                <c:pt idx="12">
                  <c:v>1943.436499399689</c:v>
                </c:pt>
                <c:pt idx="13">
                  <c:v>1940.8508792672949</c:v>
                </c:pt>
                <c:pt idx="14">
                  <c:v>1938.2234602546357</c:v>
                </c:pt>
                <c:pt idx="15">
                  <c:v>1935.6715424124729</c:v>
                </c:pt>
                <c:pt idx="16">
                  <c:v>1933.182101434342</c:v>
                </c:pt>
                <c:pt idx="17">
                  <c:v>1930.652926124367</c:v>
                </c:pt>
                <c:pt idx="18">
                  <c:v>1928.1848302580192</c:v>
                </c:pt>
                <c:pt idx="19">
                  <c:v>1925.7510499370885</c:v>
                </c:pt>
                <c:pt idx="20">
                  <c:v>1923.3247243493458</c:v>
                </c:pt>
                <c:pt idx="21">
                  <c:v>1920.8958699647987</c:v>
                </c:pt>
                <c:pt idx="22">
                  <c:v>1918.4644944910551</c:v>
                </c:pt>
                <c:pt idx="23">
                  <c:v>1916.0306056005379</c:v>
                </c:pt>
                <c:pt idx="24">
                  <c:v>1913.5942109306998</c:v>
                </c:pt>
                <c:pt idx="25">
                  <c:v>1911.2598694175672</c:v>
                </c:pt>
                <c:pt idx="26">
                  <c:v>1908.4990092959522</c:v>
                </c:pt>
                <c:pt idx="27">
                  <c:v>1906.268909432994</c:v>
                </c:pt>
                <c:pt idx="28">
                  <c:v>1903.8225673283669</c:v>
                </c:pt>
                <c:pt idx="29">
                  <c:v>1901.3722475282998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7-40CB-89A8-4A03A4A64903}"/>
            </c:ext>
          </c:extLst>
        </c:ser>
        <c:ser>
          <c:idx val="3"/>
          <c:order val="3"/>
          <c:tx>
            <c:strRef>
              <c:f>Losunartölur!$B$186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Losunartölur!$D$186:$AG$186</c:f>
              <c:numCache>
                <c:formatCode>0</c:formatCode>
                <c:ptCount val="30"/>
                <c:pt idx="0">
                  <c:v>1872.2094299319081</c:v>
                </c:pt>
                <c:pt idx="1">
                  <c:v>1881.400106396527</c:v>
                </c:pt>
                <c:pt idx="2">
                  <c:v>1880.7499320278118</c:v>
                </c:pt>
                <c:pt idx="3">
                  <c:v>1880.1143376590967</c:v>
                </c:pt>
                <c:pt idx="4">
                  <c:v>1879.0315902095886</c:v>
                </c:pt>
                <c:pt idx="5">
                  <c:v>1877.4997767477782</c:v>
                </c:pt>
                <c:pt idx="6">
                  <c:v>1879.5454025270446</c:v>
                </c:pt>
                <c:pt idx="7">
                  <c:v>1877.1266783698643</c:v>
                </c:pt>
                <c:pt idx="8">
                  <c:v>1873.7390102824288</c:v>
                </c:pt>
                <c:pt idx="9">
                  <c:v>1869.6408140801404</c:v>
                </c:pt>
                <c:pt idx="10">
                  <c:v>1864.0991578368466</c:v>
                </c:pt>
                <c:pt idx="11">
                  <c:v>1860.6502256427607</c:v>
                </c:pt>
                <c:pt idx="12">
                  <c:v>1855.6270980702336</c:v>
                </c:pt>
                <c:pt idx="13">
                  <c:v>1852.5331638925497</c:v>
                </c:pt>
                <c:pt idx="14">
                  <c:v>1849.1965043774314</c:v>
                </c:pt>
                <c:pt idx="15">
                  <c:v>1844.5102148213073</c:v>
                </c:pt>
                <c:pt idx="16">
                  <c:v>1838.4114814602831</c:v>
                </c:pt>
                <c:pt idx="17">
                  <c:v>1828.8320963514198</c:v>
                </c:pt>
                <c:pt idx="18">
                  <c:v>1821.1867208232068</c:v>
                </c:pt>
                <c:pt idx="19">
                  <c:v>1819.8089144260919</c:v>
                </c:pt>
                <c:pt idx="20">
                  <c:v>1818.1073220937014</c:v>
                </c:pt>
                <c:pt idx="21">
                  <c:v>1816.4505342184827</c:v>
                </c:pt>
                <c:pt idx="22">
                  <c:v>1814.6721091146778</c:v>
                </c:pt>
                <c:pt idx="23">
                  <c:v>1812.9306473442061</c:v>
                </c:pt>
                <c:pt idx="24">
                  <c:v>1811.6164087963416</c:v>
                </c:pt>
                <c:pt idx="25">
                  <c:v>1809.9117714916633</c:v>
                </c:pt>
                <c:pt idx="26">
                  <c:v>1808.1800480494574</c:v>
                </c:pt>
                <c:pt idx="27">
                  <c:v>1806.5711696566509</c:v>
                </c:pt>
                <c:pt idx="28">
                  <c:v>1799.3735635509472</c:v>
                </c:pt>
                <c:pt idx="29">
                  <c:v>1802.334163059282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7-40CB-89A8-4A03A4A64903}"/>
            </c:ext>
          </c:extLst>
        </c:ser>
        <c:ser>
          <c:idx val="2"/>
          <c:order val="4"/>
          <c:tx>
            <c:strRef>
              <c:f>Losunartölur!$B$185</c:f>
              <c:strCache>
                <c:ptCount val="1"/>
                <c:pt idx="0">
                  <c:v>Graslendi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Losunartölur!$D$185:$AG$185</c:f>
              <c:numCache>
                <c:formatCode>0</c:formatCode>
                <c:ptCount val="30"/>
                <c:pt idx="0">
                  <c:v>5371.7913311698831</c:v>
                </c:pt>
                <c:pt idx="1">
                  <c:v>5372.2667766663099</c:v>
                </c:pt>
                <c:pt idx="2">
                  <c:v>5371.106017073882</c:v>
                </c:pt>
                <c:pt idx="3">
                  <c:v>5371.6009967878963</c:v>
                </c:pt>
                <c:pt idx="4">
                  <c:v>5372.460451218124</c:v>
                </c:pt>
                <c:pt idx="5">
                  <c:v>5374.7770536295147</c:v>
                </c:pt>
                <c:pt idx="6">
                  <c:v>5376.0930244653282</c:v>
                </c:pt>
                <c:pt idx="7">
                  <c:v>5385.5545397493115</c:v>
                </c:pt>
                <c:pt idx="8">
                  <c:v>5401.8074400649275</c:v>
                </c:pt>
                <c:pt idx="9">
                  <c:v>5422.4918058008125</c:v>
                </c:pt>
                <c:pt idx="10">
                  <c:v>5455.421889933843</c:v>
                </c:pt>
                <c:pt idx="11">
                  <c:v>5478.7662693524489</c:v>
                </c:pt>
                <c:pt idx="12">
                  <c:v>5515.2217517635963</c:v>
                </c:pt>
                <c:pt idx="13">
                  <c:v>5531.4098638291434</c:v>
                </c:pt>
                <c:pt idx="14">
                  <c:v>5544.6338311497084</c:v>
                </c:pt>
                <c:pt idx="15">
                  <c:v>5571.9627803423973</c:v>
                </c:pt>
                <c:pt idx="16">
                  <c:v>5648.987838822266</c:v>
                </c:pt>
                <c:pt idx="17">
                  <c:v>5687.1585547370996</c:v>
                </c:pt>
                <c:pt idx="18">
                  <c:v>5741.1837038793064</c:v>
                </c:pt>
                <c:pt idx="19">
                  <c:v>5749.0877868052439</c:v>
                </c:pt>
                <c:pt idx="20">
                  <c:v>5754.6048918058568</c:v>
                </c:pt>
                <c:pt idx="21">
                  <c:v>5760.3195906670453</c:v>
                </c:pt>
                <c:pt idx="22">
                  <c:v>5769.6655305627501</c:v>
                </c:pt>
                <c:pt idx="23">
                  <c:v>5778.6645449356492</c:v>
                </c:pt>
                <c:pt idx="24">
                  <c:v>5782.6585143103785</c:v>
                </c:pt>
                <c:pt idx="25">
                  <c:v>5787.8098479041309</c:v>
                </c:pt>
                <c:pt idx="26">
                  <c:v>5788.2039152999942</c:v>
                </c:pt>
                <c:pt idx="27">
                  <c:v>5791.0633702804143</c:v>
                </c:pt>
                <c:pt idx="28">
                  <c:v>5799.7802177655331</c:v>
                </c:pt>
                <c:pt idx="29">
                  <c:v>5808.7139042703657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7-40CB-89A8-4A03A4A64903}"/>
            </c:ext>
          </c:extLst>
        </c:ser>
        <c:ser>
          <c:idx val="4"/>
          <c:order val="5"/>
          <c:tx>
            <c:strRef>
              <c:f>Losunartölur!$B$187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Losunartölur!$D$182:$AG$182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Losunartölur!$D$187:$AG$187</c:f>
              <c:numCache>
                <c:formatCode>0</c:formatCode>
                <c:ptCount val="30"/>
                <c:pt idx="0">
                  <c:v>16.390144744771799</c:v>
                </c:pt>
                <c:pt idx="1">
                  <c:v>16.390144744766111</c:v>
                </c:pt>
                <c:pt idx="2">
                  <c:v>16.39014474476798</c:v>
                </c:pt>
                <c:pt idx="3">
                  <c:v>31.197376428979489</c:v>
                </c:pt>
                <c:pt idx="4">
                  <c:v>7.7797402466097303</c:v>
                </c:pt>
                <c:pt idx="5">
                  <c:v>13.404188314406721</c:v>
                </c:pt>
                <c:pt idx="6">
                  <c:v>15.113323086068251</c:v>
                </c:pt>
                <c:pt idx="7">
                  <c:v>16.074679535143911</c:v>
                </c:pt>
                <c:pt idx="8">
                  <c:v>16.355674787353969</c:v>
                </c:pt>
                <c:pt idx="9">
                  <c:v>18.65524577713769</c:v>
                </c:pt>
                <c:pt idx="10">
                  <c:v>18.302884161681039</c:v>
                </c:pt>
                <c:pt idx="11">
                  <c:v>18.092879955109101</c:v>
                </c:pt>
                <c:pt idx="12">
                  <c:v>22.739328758663859</c:v>
                </c:pt>
                <c:pt idx="13">
                  <c:v>19.252398499932749</c:v>
                </c:pt>
                <c:pt idx="14">
                  <c:v>24.96164219673819</c:v>
                </c:pt>
                <c:pt idx="15">
                  <c:v>34.648572061717971</c:v>
                </c:pt>
                <c:pt idx="16">
                  <c:v>42.073419483752467</c:v>
                </c:pt>
                <c:pt idx="17">
                  <c:v>39.862140946223711</c:v>
                </c:pt>
                <c:pt idx="18">
                  <c:v>20.061120658048161</c:v>
                </c:pt>
                <c:pt idx="19">
                  <c:v>6.8627296319406099</c:v>
                </c:pt>
                <c:pt idx="20">
                  <c:v>5.8327796885197101</c:v>
                </c:pt>
                <c:pt idx="21">
                  <c:v>5.8432615448079499</c:v>
                </c:pt>
                <c:pt idx="22">
                  <c:v>5.8625626675001197</c:v>
                </c:pt>
                <c:pt idx="23">
                  <c:v>5.9870345376196701</c:v>
                </c:pt>
                <c:pt idx="24">
                  <c:v>5.6904625297041598</c:v>
                </c:pt>
                <c:pt idx="25">
                  <c:v>5.8822084327832203</c:v>
                </c:pt>
                <c:pt idx="26">
                  <c:v>5.8741595796694899</c:v>
                </c:pt>
                <c:pt idx="27">
                  <c:v>5.8654713102090303</c:v>
                </c:pt>
                <c:pt idx="28">
                  <c:v>5.8754774105977496</c:v>
                </c:pt>
                <c:pt idx="29">
                  <c:v>5.8777465315223996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7-40CB-89A8-4A03A4A6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01620392"/>
        <c:axId val="701628592"/>
      </c:barChart>
      <c:catAx>
        <c:axId val="701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8592"/>
        <c:crosses val="autoZero"/>
        <c:auto val="1"/>
        <c:lblAlgn val="ctr"/>
        <c:lblOffset val="100"/>
        <c:noMultiLvlLbl val="0"/>
      </c:catAx>
      <c:valAx>
        <c:axId val="7016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GHL (kt CO</a:t>
                </a:r>
                <a:r>
                  <a:rPr lang="is-IS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baseline="0">
                <a:effectLst/>
              </a:rPr>
              <a:t>Heildarlosun án landnotkunar og skógræktar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Losunartölur!$D$15:$AG$15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2BE-9715-C38244C85C78}"/>
            </c:ext>
          </c:extLst>
        </c:ser>
        <c:ser>
          <c:idx val="1"/>
          <c:order val="1"/>
          <c:tx>
            <c:strRef>
              <c:f>Losunartölur!$B$16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Losunartölur!$D$16:$AG$16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>
                  <c:v>2022.534927401839</c:v>
                </c:pt>
                <c:pt idx="29">
                  <c:v>2018.7255399596527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F-42BE-9715-C38244C85C78}"/>
            </c:ext>
          </c:extLst>
        </c:ser>
        <c:ser>
          <c:idx val="2"/>
          <c:order val="2"/>
          <c:tx>
            <c:strRef>
              <c:f>Losunartölur!$B$17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Losunartölur!$D$17:$AG$17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644.93682692689492</c:v>
                </c:pt>
                <c:pt idx="20">
                  <c:v>629.8227882036108</c:v>
                </c:pt>
                <c:pt idx="21">
                  <c:v>630.02884028458675</c:v>
                </c:pt>
                <c:pt idx="22">
                  <c:v>633.1653141153713</c:v>
                </c:pt>
                <c:pt idx="23">
                  <c:v>618.71419706576751</c:v>
                </c:pt>
                <c:pt idx="24">
                  <c:v>664.13306997148163</c:v>
                </c:pt>
                <c:pt idx="25">
                  <c:v>652.56715054897415</c:v>
                </c:pt>
                <c:pt idx="26">
                  <c:v>654.29857032071084</c:v>
                </c:pt>
                <c:pt idx="27">
                  <c:v>655.94263751351934</c:v>
                </c:pt>
                <c:pt idx="28">
                  <c:v>631.91386100178852</c:v>
                </c:pt>
                <c:pt idx="29">
                  <c:v>618.85038296689913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F-42BE-9715-C38244C85C78}"/>
            </c:ext>
          </c:extLst>
        </c:ser>
        <c:ser>
          <c:idx val="3"/>
          <c:order val="3"/>
          <c:tx>
            <c:strRef>
              <c:f>Losunartölur!$B$18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Losunartölur!$D$18:$AG$18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F-42BE-9715-C38244C8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GHL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'Losun skipt eftir skuldbind'!$B$17</c:f>
              <c:strCache>
                <c:ptCount val="1"/>
                <c:pt idx="0">
                  <c:v>Losun á beina ábyrgð Íslenskra stjórnvalda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skuldbind'!$S$14:$AG$14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skuldbind'!$S$17:$AG$17</c:f>
              <c:numCache>
                <c:formatCode>0</c:formatCode>
                <c:ptCount val="15"/>
                <c:pt idx="0">
                  <c:v>3140.9200724360508</c:v>
                </c:pt>
                <c:pt idx="1">
                  <c:v>3265.014864827056</c:v>
                </c:pt>
                <c:pt idx="2">
                  <c:v>3431.0674353946933</c:v>
                </c:pt>
                <c:pt idx="3">
                  <c:v>3301.1518500490738</c:v>
                </c:pt>
                <c:pt idx="4">
                  <c:v>3162.2092534599715</c:v>
                </c:pt>
                <c:pt idx="5">
                  <c:v>3044.403790291648</c:v>
                </c:pt>
                <c:pt idx="6">
                  <c:v>2938.3815212606592</c:v>
                </c:pt>
                <c:pt idx="7">
                  <c:v>2872.1698838323778</c:v>
                </c:pt>
                <c:pt idx="8">
                  <c:v>2854.8901766335171</c:v>
                </c:pt>
                <c:pt idx="9">
                  <c:v>2890.3828637249831</c:v>
                </c:pt>
                <c:pt idx="10">
                  <c:v>2931.5084586469266</c:v>
                </c:pt>
                <c:pt idx="11">
                  <c:v>2913.0831716660346</c:v>
                </c:pt>
                <c:pt idx="12">
                  <c:v>2940.7884636340286</c:v>
                </c:pt>
                <c:pt idx="13">
                  <c:v>2942.9198021990628</c:v>
                </c:pt>
                <c:pt idx="14">
                  <c:v>2881.8853447581359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7-4ED5-8ACF-32E0A9DF166E}"/>
            </c:ext>
          </c:extLst>
        </c:ser>
        <c:ser>
          <c:idx val="0"/>
          <c:order val="1"/>
          <c:tx>
            <c:strRef>
              <c:f>'Losun skipt eftir skuldbind'!$B$15</c:f>
              <c:strCache>
                <c:ptCount val="1"/>
                <c:pt idx="0">
                  <c:v>CO2 losun frá innanlandsflugi**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skuldbind'!$S$14:$AG$14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skuldbind'!$S$15:$AG$15</c:f>
              <c:numCache>
                <c:formatCode>0</c:formatCode>
                <c:ptCount val="15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40.334983333333334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7-4ED5-8ACF-32E0A9DF166E}"/>
            </c:ext>
          </c:extLst>
        </c:ser>
        <c:ser>
          <c:idx val="2"/>
          <c:order val="2"/>
          <c:tx>
            <c:strRef>
              <c:f>'Losun skipt eftir skuldbind'!$B$16</c:f>
              <c:strCache>
                <c:ptCount val="1"/>
                <c:pt idx="0">
                  <c:v>Staðbundinn iðnaður í viðskiptakerfi ESB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skuldbind'!$S$14:$AG$14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skuldbind'!$S$16:$AG$16</c:f>
              <c:numCache>
                <c:formatCode>0</c:formatCode>
                <c:ptCount val="15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1812.0409400834837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1807.0630000000001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7-4ED5-8ACF-32E0A9DF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GHL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skuldbind'!$B$45</c:f>
              <c:strCache>
                <c:ptCount val="1"/>
                <c:pt idx="0">
                  <c:v>Orka**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skuldbind'!$S$44:$AG$44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skuldbind'!$S$45:$AG$45</c:f>
              <c:numCache>
                <c:formatCode>0</c:formatCode>
                <c:ptCount val="15"/>
                <c:pt idx="0">
                  <c:v>2106.6327778947948</c:v>
                </c:pt>
                <c:pt idx="1">
                  <c:v>2172.8361774208465</c:v>
                </c:pt>
                <c:pt idx="2">
                  <c:v>2324.2507757104654</c:v>
                </c:pt>
                <c:pt idx="3">
                  <c:v>2190.0246917442423</c:v>
                </c:pt>
                <c:pt idx="4">
                  <c:v>2098.3876026417411</c:v>
                </c:pt>
                <c:pt idx="5">
                  <c:v>1986.3324335874981</c:v>
                </c:pt>
                <c:pt idx="6">
                  <c:v>1864.3371560500188</c:v>
                </c:pt>
                <c:pt idx="7">
                  <c:v>1820.0093485279986</c:v>
                </c:pt>
                <c:pt idx="8">
                  <c:v>1787.2492554562018</c:v>
                </c:pt>
                <c:pt idx="9">
                  <c:v>1781.7014962819123</c:v>
                </c:pt>
                <c:pt idx="10">
                  <c:v>1823.8518734270026</c:v>
                </c:pt>
                <c:pt idx="11">
                  <c:v>1792.5023971396483</c:v>
                </c:pt>
                <c:pt idx="12">
                  <c:v>1836.644176338953</c:v>
                </c:pt>
                <c:pt idx="13">
                  <c:v>1876.1196121584628</c:v>
                </c:pt>
                <c:pt idx="14">
                  <c:v>1816.2544186985963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6-4CC0-B512-866C69810658}"/>
            </c:ext>
          </c:extLst>
        </c:ser>
        <c:ser>
          <c:idx val="1"/>
          <c:order val="1"/>
          <c:tx>
            <c:strRef>
              <c:f>'Losun skipt eftir skuldbind'!$B$46</c:f>
              <c:strCache>
                <c:ptCount val="1"/>
                <c:pt idx="0">
                  <c:v>Iðnaður***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skuldbind'!$S$44:$AG$44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skuldbind'!$S$46:$AG$46</c:f>
              <c:numCache>
                <c:formatCode>0</c:formatCode>
                <c:ptCount val="15"/>
                <c:pt idx="0">
                  <c:v>126.66494507397033</c:v>
                </c:pt>
                <c:pt idx="1">
                  <c:v>136.75943340973186</c:v>
                </c:pt>
                <c:pt idx="2">
                  <c:v>132.79068733115537</c:v>
                </c:pt>
                <c:pt idx="3">
                  <c:v>138.22005530199976</c:v>
                </c:pt>
                <c:pt idx="4">
                  <c:v>115.83258137143775</c:v>
                </c:pt>
                <c:pt idx="5">
                  <c:v>131.80070289666446</c:v>
                </c:pt>
                <c:pt idx="6">
                  <c:v>165.69157740689866</c:v>
                </c:pt>
                <c:pt idx="7">
                  <c:v>158.81794941894486</c:v>
                </c:pt>
                <c:pt idx="8">
                  <c:v>178.89933552869616</c:v>
                </c:pt>
                <c:pt idx="9">
                  <c:v>184.58168979119455</c:v>
                </c:pt>
                <c:pt idx="10">
                  <c:v>194.19869531161407</c:v>
                </c:pt>
                <c:pt idx="11">
                  <c:v>218.03516806413995</c:v>
                </c:pt>
                <c:pt idx="12">
                  <c:v>203.29885688725494</c:v>
                </c:pt>
                <c:pt idx="13">
                  <c:v>180.02806598834582</c:v>
                </c:pt>
                <c:pt idx="14">
                  <c:v>222.56543995965262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6-4CC0-B512-866C69810658}"/>
            </c:ext>
          </c:extLst>
        </c:ser>
        <c:ser>
          <c:idx val="2"/>
          <c:order val="2"/>
          <c:tx>
            <c:strRef>
              <c:f>'Losun skipt eftir skuldbind'!$B$47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skuldbind'!$S$44:$AG$44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skuldbind'!$S$47:$AG$47</c:f>
              <c:numCache>
                <c:formatCode>0</c:formatCode>
                <c:ptCount val="15"/>
                <c:pt idx="0">
                  <c:v>603.35348521449441</c:v>
                </c:pt>
                <c:pt idx="1">
                  <c:v>627.02780483586855</c:v>
                </c:pt>
                <c:pt idx="2">
                  <c:v>642.27674571754665</c:v>
                </c:pt>
                <c:pt idx="3">
                  <c:v>658.03722843463925</c:v>
                </c:pt>
                <c:pt idx="4">
                  <c:v>644.93682692689504</c:v>
                </c:pt>
                <c:pt idx="5">
                  <c:v>629.8227882036108</c:v>
                </c:pt>
                <c:pt idx="6">
                  <c:v>630.02884028458675</c:v>
                </c:pt>
                <c:pt idx="7">
                  <c:v>633.1653141153713</c:v>
                </c:pt>
                <c:pt idx="8">
                  <c:v>618.71419706576739</c:v>
                </c:pt>
                <c:pt idx="9">
                  <c:v>664.13306997148152</c:v>
                </c:pt>
                <c:pt idx="10">
                  <c:v>652.56715054897415</c:v>
                </c:pt>
                <c:pt idx="11">
                  <c:v>654.29857032071072</c:v>
                </c:pt>
                <c:pt idx="12">
                  <c:v>655.94263751351923</c:v>
                </c:pt>
                <c:pt idx="13">
                  <c:v>631.91386100178852</c:v>
                </c:pt>
                <c:pt idx="14">
                  <c:v>618.85038296689913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6-4CC0-B512-866C69810658}"/>
            </c:ext>
          </c:extLst>
        </c:ser>
        <c:ser>
          <c:idx val="3"/>
          <c:order val="3"/>
          <c:tx>
            <c:strRef>
              <c:f>'Losun skipt eftir skuldbind'!$B$48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skuldbind'!$S$44:$AG$44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skuldbind'!$S$48:$AG$48</c:f>
              <c:numCache>
                <c:formatCode>0</c:formatCode>
                <c:ptCount val="15"/>
                <c:pt idx="0">
                  <c:v>304.26886425279139</c:v>
                </c:pt>
                <c:pt idx="1">
                  <c:v>328.39144916060889</c:v>
                </c:pt>
                <c:pt idx="2">
                  <c:v>331.74922663552519</c:v>
                </c:pt>
                <c:pt idx="3">
                  <c:v>314.86987456819281</c:v>
                </c:pt>
                <c:pt idx="4">
                  <c:v>303.05224251989711</c:v>
                </c:pt>
                <c:pt idx="5">
                  <c:v>296.44786560387439</c:v>
                </c:pt>
                <c:pt idx="6">
                  <c:v>278.32394751915484</c:v>
                </c:pt>
                <c:pt idx="7">
                  <c:v>260.17727177006333</c:v>
                </c:pt>
                <c:pt idx="8">
                  <c:v>270.02738858285073</c:v>
                </c:pt>
                <c:pt idx="9">
                  <c:v>259.96660768039402</c:v>
                </c:pt>
                <c:pt idx="10">
                  <c:v>260.89073935933567</c:v>
                </c:pt>
                <c:pt idx="11">
                  <c:v>248.24703614153628</c:v>
                </c:pt>
                <c:pt idx="12">
                  <c:v>244.90279289430171</c:v>
                </c:pt>
                <c:pt idx="13">
                  <c:v>254.85826305046612</c:v>
                </c:pt>
                <c:pt idx="14">
                  <c:v>224.21510313298739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26-4CC0-B512-866C6981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90088"/>
        <c:axId val="1039489432"/>
      </c:barChart>
      <c:catAx>
        <c:axId val="103949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9489432"/>
        <c:crosses val="autoZero"/>
        <c:auto val="1"/>
        <c:lblAlgn val="ctr"/>
        <c:lblOffset val="100"/>
        <c:noMultiLvlLbl val="0"/>
      </c:catAx>
      <c:valAx>
        <c:axId val="103948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3949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722841</xdr:colOff>
      <xdr:row>53</xdr:row>
      <xdr:rowOff>146578</xdr:rowOff>
    </xdr:from>
    <xdr:to>
      <xdr:col>13</xdr:col>
      <xdr:colOff>0</xdr:colOff>
      <xdr:row>71</xdr:row>
      <xdr:rowOff>132292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10580</xdr:colOff>
      <xdr:row>81</xdr:row>
      <xdr:rowOff>14816</xdr:rowOff>
    </xdr:from>
    <xdr:to>
      <xdr:col>13</xdr:col>
      <xdr:colOff>0</xdr:colOff>
      <xdr:row>96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746125</xdr:colOff>
      <xdr:row>107</xdr:row>
      <xdr:rowOff>22224</xdr:rowOff>
    </xdr:from>
    <xdr:to>
      <xdr:col>13</xdr:col>
      <xdr:colOff>0</xdr:colOff>
      <xdr:row>124</xdr:row>
      <xdr:rowOff>7408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25400</xdr:colOff>
      <xdr:row>132</xdr:row>
      <xdr:rowOff>109008</xdr:rowOff>
    </xdr:from>
    <xdr:to>
      <xdr:col>13</xdr:col>
      <xdr:colOff>9525</xdr:colOff>
      <xdr:row>151</xdr:row>
      <xdr:rowOff>94191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8473</xdr:colOff>
      <xdr:row>163</xdr:row>
      <xdr:rowOff>71966</xdr:rowOff>
    </xdr:from>
    <xdr:to>
      <xdr:col>13</xdr:col>
      <xdr:colOff>0</xdr:colOff>
      <xdr:row>180</xdr:row>
      <xdr:rowOff>149666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BDFDF1-28A2-48FA-9D8E-0E583B196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20115</xdr:colOff>
      <xdr:row>191</xdr:row>
      <xdr:rowOff>70908</xdr:rowOff>
    </xdr:from>
    <xdr:to>
      <xdr:col>13</xdr:col>
      <xdr:colOff>9525</xdr:colOff>
      <xdr:row>210</xdr:row>
      <xdr:rowOff>56092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3B6BA-A443-43A0-A2CF-7891835FF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1005868</xdr:colOff>
      <xdr:row>20</xdr:row>
      <xdr:rowOff>75897</xdr:rowOff>
    </xdr:from>
    <xdr:to>
      <xdr:col>13</xdr:col>
      <xdr:colOff>268817</xdr:colOff>
      <xdr:row>37</xdr:row>
      <xdr:rowOff>86782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187172</xdr:colOff>
      <xdr:row>20</xdr:row>
      <xdr:rowOff>164344</xdr:rowOff>
    </xdr:from>
    <xdr:to>
      <xdr:col>14</xdr:col>
      <xdr:colOff>431799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9FF474-351E-4E24-ACED-D91720ECF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666750</xdr:colOff>
      <xdr:row>53</xdr:row>
      <xdr:rowOff>23811</xdr:rowOff>
    </xdr:from>
    <xdr:to>
      <xdr:col>15</xdr:col>
      <xdr:colOff>581025</xdr:colOff>
      <xdr:row>71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F2299B-BE5E-463D-8B07-AA69634FF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234314</xdr:colOff>
      <xdr:row>81</xdr:row>
      <xdr:rowOff>80010</xdr:rowOff>
    </xdr:from>
    <xdr:to>
      <xdr:col>15</xdr:col>
      <xdr:colOff>579119</xdr:colOff>
      <xdr:row>99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F670AA-0228-4ED3-B138-B6ACD7E43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sunart&#246;lur_1990_2019_15JAN_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lýsingar um skjalið"/>
      <sheetName val="Losunartölur"/>
      <sheetName val="Losun skipt eftir skuldbind."/>
    </sheetNames>
    <sheetDataSet>
      <sheetData sheetId="0" refreshError="1"/>
      <sheetData sheetId="1">
        <row r="19">
          <cell r="S19">
            <v>4022.9084487177793</v>
          </cell>
          <cell r="T19">
            <v>4606.4760804618845</v>
          </cell>
          <cell r="U19">
            <v>4901.0975369728476</v>
          </cell>
          <cell r="V19">
            <v>5299.9408281550177</v>
          </cell>
          <cell r="W19">
            <v>4966.2776170122688</v>
          </cell>
          <cell r="X19">
            <v>4866.2659432114524</v>
          </cell>
          <cell r="Y19">
            <v>4647.0578966588564</v>
          </cell>
          <cell r="Z19">
            <v>4657.363859897956</v>
          </cell>
          <cell r="AA19">
            <v>4654.3875384090516</v>
          </cell>
          <cell r="AB19">
            <v>4685.6613517561982</v>
          </cell>
          <cell r="AC19">
            <v>4763.9910573670768</v>
          </cell>
          <cell r="AD19">
            <v>4716.6221012977903</v>
          </cell>
          <cell r="AE19">
            <v>4795.4155432021053</v>
          </cell>
          <cell r="AF19">
            <v>4822.1881902164205</v>
          </cell>
          <cell r="AG19">
            <v>4716.7042602160145</v>
          </cell>
        </row>
      </sheetData>
      <sheetData sheetId="2">
        <row r="14">
          <cell r="S14">
            <v>2005</v>
          </cell>
          <cell r="T14">
            <v>2006</v>
          </cell>
          <cell r="U14">
            <v>2007</v>
          </cell>
          <cell r="V14">
            <v>2008</v>
          </cell>
          <cell r="W14">
            <v>2009</v>
          </cell>
          <cell r="X14">
            <v>2010</v>
          </cell>
          <cell r="Y14">
            <v>2011</v>
          </cell>
          <cell r="Z14">
            <v>2012</v>
          </cell>
          <cell r="AA14">
            <v>2013</v>
          </cell>
          <cell r="AB14">
            <v>2014</v>
          </cell>
          <cell r="AC14">
            <v>2015</v>
          </cell>
          <cell r="AD14">
            <v>2016</v>
          </cell>
          <cell r="AE14">
            <v>2017</v>
          </cell>
          <cell r="AF14">
            <v>2018</v>
          </cell>
          <cell r="AG14">
            <v>2019</v>
          </cell>
        </row>
        <row r="15">
          <cell r="B15" t="str">
            <v>CO2 losun frá innanlandsflugi**</v>
          </cell>
          <cell r="S15">
            <v>26.007138153333333</v>
          </cell>
          <cell r="T15">
            <v>28.138312839999998</v>
          </cell>
          <cell r="U15">
            <v>22.051151063333332</v>
          </cell>
          <cell r="V15">
            <v>26.235003593333332</v>
          </cell>
          <cell r="W15">
            <v>21.786911006666664</v>
          </cell>
          <cell r="X15">
            <v>21.137412779999998</v>
          </cell>
          <cell r="Y15">
            <v>20.279152960000001</v>
          </cell>
          <cell r="Z15">
            <v>20.86468747</v>
          </cell>
          <cell r="AA15">
            <v>19.615938723333336</v>
          </cell>
          <cell r="AB15">
            <v>40.334983333333334</v>
          </cell>
          <cell r="AC15">
            <v>20.441658636666666</v>
          </cell>
          <cell r="AD15">
            <v>22.574404196666666</v>
          </cell>
          <cell r="AE15">
            <v>22.95845761</v>
          </cell>
          <cell r="AF15">
            <v>24.583191306666667</v>
          </cell>
          <cell r="AG15">
            <v>27.755915457878668</v>
          </cell>
        </row>
        <row r="16">
          <cell r="B16" t="str">
            <v>Staðbundinn iðnaður í viðskiptakerfi ESB</v>
          </cell>
          <cell r="S16">
            <v>855.98123812839515</v>
          </cell>
          <cell r="T16">
            <v>1313.3229027948287</v>
          </cell>
          <cell r="U16">
            <v>1447.9789505148212</v>
          </cell>
          <cell r="V16">
            <v>1972.5539745126102</v>
          </cell>
          <cell r="W16">
            <v>1782.2814525456306</v>
          </cell>
          <cell r="X16">
            <v>1800.7247401398042</v>
          </cell>
          <cell r="Y16">
            <v>1688.3972224381973</v>
          </cell>
          <cell r="Z16">
            <v>1764.3292885955782</v>
          </cell>
          <cell r="AA16">
            <v>1779.8814230522012</v>
          </cell>
          <cell r="AB16">
            <v>1754.9435046978817</v>
          </cell>
          <cell r="AC16">
            <v>1812.0409400834837</v>
          </cell>
          <cell r="AD16">
            <v>1780.9645254350892</v>
          </cell>
          <cell r="AE16">
            <v>1831.6686219580765</v>
          </cell>
          <cell r="AF16">
            <v>1854.6851967106909</v>
          </cell>
          <cell r="AG16">
            <v>1807.0630000000001</v>
          </cell>
        </row>
        <row r="17">
          <cell r="B17" t="str">
            <v>Losun á beina ábyrgð Íslenskra stjórnvalda</v>
          </cell>
          <cell r="S17">
            <v>3140.9200724360508</v>
          </cell>
          <cell r="T17">
            <v>3265.014864827056</v>
          </cell>
          <cell r="U17">
            <v>3431.0674353946933</v>
          </cell>
          <cell r="V17">
            <v>3301.1518500490738</v>
          </cell>
          <cell r="W17">
            <v>3162.2092534599715</v>
          </cell>
          <cell r="X17">
            <v>3044.403790291648</v>
          </cell>
          <cell r="Y17">
            <v>2938.3815212606592</v>
          </cell>
          <cell r="Z17">
            <v>2872.1698838323778</v>
          </cell>
          <cell r="AA17">
            <v>2854.8901766335171</v>
          </cell>
          <cell r="AB17">
            <v>2890.3828637249831</v>
          </cell>
          <cell r="AC17">
            <v>2931.5084586469266</v>
          </cell>
          <cell r="AD17">
            <v>2913.0831716660346</v>
          </cell>
          <cell r="AE17">
            <v>2940.7884636340286</v>
          </cell>
          <cell r="AF17">
            <v>2942.9198021990628</v>
          </cell>
          <cell r="AG17">
            <v>2881.8853447581359</v>
          </cell>
        </row>
        <row r="44">
          <cell r="S44">
            <v>2005</v>
          </cell>
          <cell r="T44">
            <v>2006</v>
          </cell>
          <cell r="U44">
            <v>2007</v>
          </cell>
          <cell r="V44">
            <v>2008</v>
          </cell>
          <cell r="W44">
            <v>2009</v>
          </cell>
          <cell r="X44">
            <v>2010</v>
          </cell>
          <cell r="Y44">
            <v>2011</v>
          </cell>
          <cell r="Z44">
            <v>2012</v>
          </cell>
          <cell r="AA44">
            <v>2013</v>
          </cell>
          <cell r="AB44">
            <v>2014</v>
          </cell>
          <cell r="AC44">
            <v>2015</v>
          </cell>
          <cell r="AD44">
            <v>2016</v>
          </cell>
          <cell r="AE44">
            <v>2017</v>
          </cell>
          <cell r="AF44">
            <v>2018</v>
          </cell>
          <cell r="AG44">
            <v>2019</v>
          </cell>
        </row>
        <row r="45">
          <cell r="B45" t="str">
            <v>Orka**</v>
          </cell>
          <cell r="S45">
            <v>2106.6327778947948</v>
          </cell>
          <cell r="T45">
            <v>2172.8361774208465</v>
          </cell>
          <cell r="U45">
            <v>2324.2507757104654</v>
          </cell>
          <cell r="V45">
            <v>2190.0246917442423</v>
          </cell>
          <cell r="W45">
            <v>2098.3876026417411</v>
          </cell>
          <cell r="X45">
            <v>1986.3324335874981</v>
          </cell>
          <cell r="Y45">
            <v>1864.3371560500188</v>
          </cell>
          <cell r="Z45">
            <v>1820.0093485279986</v>
          </cell>
          <cell r="AA45">
            <v>1787.2492554562018</v>
          </cell>
          <cell r="AB45">
            <v>1781.7014962819123</v>
          </cell>
          <cell r="AC45">
            <v>1823.8518734270026</v>
          </cell>
          <cell r="AD45">
            <v>1792.5023971396483</v>
          </cell>
          <cell r="AE45">
            <v>1836.644176338953</v>
          </cell>
          <cell r="AF45">
            <v>1876.1196121584628</v>
          </cell>
          <cell r="AG45">
            <v>1816.2544186985963</v>
          </cell>
        </row>
        <row r="46">
          <cell r="B46" t="str">
            <v>Iðnaður***</v>
          </cell>
          <cell r="S46">
            <v>126.66494507397033</v>
          </cell>
          <cell r="T46">
            <v>136.75943340973186</v>
          </cell>
          <cell r="U46">
            <v>132.79068733115537</v>
          </cell>
          <cell r="V46">
            <v>138.22005530199976</v>
          </cell>
          <cell r="W46">
            <v>115.83258137143775</v>
          </cell>
          <cell r="X46">
            <v>131.80070289666446</v>
          </cell>
          <cell r="Y46">
            <v>165.69157740689866</v>
          </cell>
          <cell r="Z46">
            <v>158.81794941894486</v>
          </cell>
          <cell r="AA46">
            <v>178.89933552869616</v>
          </cell>
          <cell r="AB46">
            <v>184.58168979119455</v>
          </cell>
          <cell r="AC46">
            <v>194.19869531161407</v>
          </cell>
          <cell r="AD46">
            <v>218.03516806413995</v>
          </cell>
          <cell r="AE46">
            <v>203.29885688725494</v>
          </cell>
          <cell r="AF46">
            <v>180.02806598834582</v>
          </cell>
          <cell r="AG46">
            <v>222.56543995965262</v>
          </cell>
        </row>
        <row r="47">
          <cell r="B47" t="str">
            <v>Landbúnaður</v>
          </cell>
          <cell r="S47">
            <v>603.35348521449441</v>
          </cell>
          <cell r="T47">
            <v>627.02780483586855</v>
          </cell>
          <cell r="U47">
            <v>642.27674571754665</v>
          </cell>
          <cell r="V47">
            <v>658.03722843463925</v>
          </cell>
          <cell r="W47">
            <v>644.93682692689504</v>
          </cell>
          <cell r="X47">
            <v>629.8227882036108</v>
          </cell>
          <cell r="Y47">
            <v>630.02884028458675</v>
          </cell>
          <cell r="Z47">
            <v>633.1653141153713</v>
          </cell>
          <cell r="AA47">
            <v>618.71419706576739</v>
          </cell>
          <cell r="AB47">
            <v>664.13306997148152</v>
          </cell>
          <cell r="AC47">
            <v>652.56715054897415</v>
          </cell>
          <cell r="AD47">
            <v>654.29857032071072</v>
          </cell>
          <cell r="AE47">
            <v>655.94263751351923</v>
          </cell>
          <cell r="AF47">
            <v>631.91386100178852</v>
          </cell>
          <cell r="AG47">
            <v>618.85038296689913</v>
          </cell>
        </row>
        <row r="48">
          <cell r="B48" t="str">
            <v>Úrgangur</v>
          </cell>
          <cell r="S48">
            <v>304.26886425279139</v>
          </cell>
          <cell r="T48">
            <v>328.39144916060889</v>
          </cell>
          <cell r="U48">
            <v>331.74922663552519</v>
          </cell>
          <cell r="V48">
            <v>314.86987456819281</v>
          </cell>
          <cell r="W48">
            <v>303.05224251989711</v>
          </cell>
          <cell r="X48">
            <v>296.44786560387439</v>
          </cell>
          <cell r="Y48">
            <v>278.32394751915484</v>
          </cell>
          <cell r="Z48">
            <v>260.17727177006333</v>
          </cell>
          <cell r="AA48">
            <v>270.02738858285073</v>
          </cell>
          <cell r="AB48">
            <v>259.96660768039402</v>
          </cell>
          <cell r="AC48">
            <v>260.89073935933567</v>
          </cell>
          <cell r="AD48">
            <v>248.24703614153628</v>
          </cell>
          <cell r="AE48">
            <v>244.90279289430171</v>
          </cell>
          <cell r="AF48">
            <v>254.85826305046612</v>
          </cell>
          <cell r="AG48">
            <v>224.21510313298739</v>
          </cell>
        </row>
        <row r="75">
          <cell r="S75">
            <v>2005</v>
          </cell>
          <cell r="T75">
            <v>2006</v>
          </cell>
          <cell r="U75">
            <v>2007</v>
          </cell>
          <cell r="V75">
            <v>2008</v>
          </cell>
          <cell r="W75">
            <v>2009</v>
          </cell>
          <cell r="X75">
            <v>2010</v>
          </cell>
          <cell r="Y75">
            <v>2011</v>
          </cell>
          <cell r="Z75">
            <v>2012</v>
          </cell>
          <cell r="AA75">
            <v>2013</v>
          </cell>
          <cell r="AB75">
            <v>2014</v>
          </cell>
          <cell r="AC75">
            <v>2015</v>
          </cell>
          <cell r="AD75">
            <v>2016</v>
          </cell>
          <cell r="AE75">
            <v>2017</v>
          </cell>
          <cell r="AF75">
            <v>2018</v>
          </cell>
          <cell r="AG75">
            <v>2019</v>
          </cell>
        </row>
        <row r="76">
          <cell r="B76" t="str">
            <v>Eldsneytisbruni (orka), staðbundinn iðnaður (CO2)</v>
          </cell>
          <cell r="S76">
            <v>31.238484919299999</v>
          </cell>
          <cell r="T76">
            <v>25.512199570446668</v>
          </cell>
          <cell r="U76">
            <v>25.460353461473332</v>
          </cell>
          <cell r="V76">
            <v>25.08300522269333</v>
          </cell>
          <cell r="W76">
            <v>20.12935053244</v>
          </cell>
          <cell r="X76">
            <v>21.812472989966665</v>
          </cell>
          <cell r="Y76">
            <v>22.110419334540001</v>
          </cell>
          <cell r="Z76">
            <v>16.003616755494086</v>
          </cell>
          <cell r="AA76">
            <v>11.370694227316061</v>
          </cell>
          <cell r="AB76">
            <v>7.989149136368459</v>
          </cell>
          <cell r="AC76">
            <v>7.8797282683219994</v>
          </cell>
          <cell r="AD76">
            <v>12.421143917972497</v>
          </cell>
          <cell r="AE76">
            <v>10.9135797336974</v>
          </cell>
          <cell r="AF76">
            <v>12.178335297197661</v>
          </cell>
          <cell r="AG76">
            <v>10.902900000000001</v>
          </cell>
        </row>
        <row r="77">
          <cell r="B77" t="str">
            <v>Kísil- og kísilmálmframleiðsla (CO2)</v>
          </cell>
          <cell r="S77">
            <v>376.83593000640002</v>
          </cell>
          <cell r="T77">
            <v>378.67314290880006</v>
          </cell>
          <cell r="U77">
            <v>398.15671910400005</v>
          </cell>
          <cell r="V77">
            <v>349.27363032799997</v>
          </cell>
          <cell r="W77">
            <v>350.6137790624</v>
          </cell>
          <cell r="X77">
            <v>369.7000336512001</v>
          </cell>
          <cell r="Y77">
            <v>377.47027440484715</v>
          </cell>
          <cell r="Z77">
            <v>410.12313323066928</v>
          </cell>
          <cell r="AA77">
            <v>406.1587385957888</v>
          </cell>
          <cell r="AB77">
            <v>368.42319359483201</v>
          </cell>
          <cell r="AC77">
            <v>400.91596159685452</v>
          </cell>
          <cell r="AD77">
            <v>405.16545580981278</v>
          </cell>
          <cell r="AE77">
            <v>428.32083524965424</v>
          </cell>
          <cell r="AF77">
            <v>452.2433647004662</v>
          </cell>
          <cell r="AG77">
            <v>428.79300000000001</v>
          </cell>
        </row>
        <row r="78">
          <cell r="B78" t="str">
            <v>Álframleiðsla (CO2 og PFC)</v>
          </cell>
          <cell r="S78">
            <v>447.90682320269514</v>
          </cell>
          <cell r="T78">
            <v>909.13756031558182</v>
          </cell>
          <cell r="U78">
            <v>1024.3618779493479</v>
          </cell>
          <cell r="V78">
            <v>1598.197338961917</v>
          </cell>
          <cell r="W78">
            <v>1411.5383229507906</v>
          </cell>
          <cell r="X78">
            <v>1409.2122334986375</v>
          </cell>
          <cell r="Y78">
            <v>1288.8165286988103</v>
          </cell>
          <cell r="Z78">
            <v>1338.2025386094149</v>
          </cell>
          <cell r="AA78">
            <v>1362.3519902290964</v>
          </cell>
          <cell r="AB78">
            <v>1378.5311619666813</v>
          </cell>
          <cell r="AC78">
            <v>1403.2452502183073</v>
          </cell>
          <cell r="AD78">
            <v>1363.3779257073038</v>
          </cell>
          <cell r="AE78">
            <v>1392.4342069747249</v>
          </cell>
          <cell r="AF78">
            <v>1390.2634967130271</v>
          </cell>
          <cell r="AG78">
            <v>1367.3670999999999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5AA-50BD-4A41-B154-1DBC166EC269}">
  <dimension ref="B2:L11"/>
  <sheetViews>
    <sheetView workbookViewId="0">
      <selection activeCell="I20" sqref="I20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77" t="s">
        <v>75</v>
      </c>
    </row>
    <row r="3" spans="2:12" ht="15.75" thickBot="1" x14ac:dyDescent="0.3"/>
    <row r="4" spans="2:12" ht="15.75" x14ac:dyDescent="0.25">
      <c r="B4" s="78" t="s">
        <v>71</v>
      </c>
      <c r="C4" s="116" t="s">
        <v>77</v>
      </c>
      <c r="D4" s="116"/>
      <c r="E4" s="116"/>
      <c r="F4" s="116"/>
      <c r="G4" s="116"/>
      <c r="H4" s="116"/>
      <c r="I4" s="116"/>
      <c r="J4" s="116"/>
      <c r="K4" s="116"/>
      <c r="L4" s="117"/>
    </row>
    <row r="5" spans="2:12" ht="15.75" x14ac:dyDescent="0.25">
      <c r="B5" s="79" t="s">
        <v>65</v>
      </c>
      <c r="C5" s="112" t="s">
        <v>70</v>
      </c>
      <c r="D5" s="112"/>
      <c r="E5" s="112"/>
      <c r="F5" s="112"/>
      <c r="G5" s="112"/>
      <c r="H5" s="112"/>
      <c r="I5" s="112"/>
      <c r="J5" s="112"/>
      <c r="K5" s="112"/>
      <c r="L5" s="113"/>
    </row>
    <row r="6" spans="2:12" ht="15.75" x14ac:dyDescent="0.25">
      <c r="B6" s="79" t="s">
        <v>66</v>
      </c>
      <c r="C6" s="112" t="s">
        <v>70</v>
      </c>
      <c r="D6" s="112"/>
      <c r="E6" s="112"/>
      <c r="F6" s="112"/>
      <c r="G6" s="112"/>
      <c r="H6" s="112"/>
      <c r="I6" s="112"/>
      <c r="J6" s="112"/>
      <c r="K6" s="112"/>
      <c r="L6" s="113"/>
    </row>
    <row r="7" spans="2:12" ht="15.75" x14ac:dyDescent="0.25">
      <c r="B7" s="79" t="s">
        <v>67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ht="15" customHeight="1" x14ac:dyDescent="0.25">
      <c r="B8" s="81" t="s">
        <v>74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2:12" ht="15.75" x14ac:dyDescent="0.25">
      <c r="B9" s="79" t="s">
        <v>69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2:12" ht="15.75" x14ac:dyDescent="0.25">
      <c r="B10" s="79" t="s">
        <v>68</v>
      </c>
      <c r="C10" s="112" t="s">
        <v>78</v>
      </c>
      <c r="D10" s="112"/>
      <c r="E10" s="112"/>
      <c r="F10" s="112"/>
      <c r="G10" s="112"/>
      <c r="H10" s="112"/>
      <c r="I10" s="112"/>
      <c r="J10" s="112"/>
      <c r="K10" s="112"/>
      <c r="L10" s="113"/>
    </row>
    <row r="11" spans="2:12" ht="16.5" thickBot="1" x14ac:dyDescent="0.3">
      <c r="B11" s="80"/>
      <c r="C11" s="114"/>
      <c r="D11" s="114"/>
      <c r="E11" s="114"/>
      <c r="F11" s="114"/>
      <c r="G11" s="114"/>
      <c r="H11" s="114"/>
      <c r="I11" s="114"/>
      <c r="J11" s="114"/>
      <c r="K11" s="114"/>
      <c r="L11" s="115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336"/>
  <sheetViews>
    <sheetView topLeftCell="E46" zoomScale="85" zoomScaleNormal="85" workbookViewId="0">
      <selection activeCell="Q69" sqref="Q69"/>
    </sheetView>
  </sheetViews>
  <sheetFormatPr defaultRowHeight="15" x14ac:dyDescent="0.25"/>
  <cols>
    <col min="2" max="2" width="42.42578125" customWidth="1"/>
    <col min="3" max="3" width="15.28515625" customWidth="1"/>
    <col min="4" max="4" width="10.85546875" customWidth="1"/>
    <col min="5" max="30" width="12.140625" bestFit="1" customWidth="1"/>
    <col min="31" max="32" width="11.140625" customWidth="1"/>
    <col min="33" max="33" width="11.7109375" customWidth="1"/>
    <col min="34" max="34" width="21.140625" style="5" bestFit="1" customWidth="1"/>
    <col min="35" max="35" width="19.85546875" style="5" customWidth="1"/>
    <col min="36" max="36" width="21" style="5" customWidth="1"/>
    <col min="37" max="102" width="9.140625" style="5"/>
  </cols>
  <sheetData>
    <row r="1" spans="1:102" ht="15.75" thickBot="1" x14ac:dyDescent="0.3"/>
    <row r="2" spans="1:102" ht="15" customHeight="1" x14ac:dyDescent="0.25">
      <c r="B2" s="5"/>
      <c r="C2" s="121" t="s">
        <v>76</v>
      </c>
      <c r="D2" s="122"/>
      <c r="E2" s="122"/>
      <c r="F2" s="122"/>
      <c r="G2" s="122"/>
      <c r="H2" s="122"/>
      <c r="I2" s="123"/>
    </row>
    <row r="3" spans="1:102" x14ac:dyDescent="0.25">
      <c r="B3" s="60"/>
      <c r="C3" s="124"/>
      <c r="D3" s="125"/>
      <c r="E3" s="125"/>
      <c r="F3" s="125"/>
      <c r="G3" s="125"/>
      <c r="H3" s="125"/>
      <c r="I3" s="126"/>
    </row>
    <row r="4" spans="1:102" x14ac:dyDescent="0.25">
      <c r="B4" s="60"/>
      <c r="C4" s="124"/>
      <c r="D4" s="125"/>
      <c r="E4" s="125"/>
      <c r="F4" s="125"/>
      <c r="G4" s="125"/>
      <c r="H4" s="125"/>
      <c r="I4" s="126"/>
    </row>
    <row r="5" spans="1:102" x14ac:dyDescent="0.25">
      <c r="B5" s="60"/>
      <c r="C5" s="124"/>
      <c r="D5" s="125"/>
      <c r="E5" s="125"/>
      <c r="F5" s="125"/>
      <c r="G5" s="125"/>
      <c r="H5" s="125"/>
      <c r="I5" s="126"/>
    </row>
    <row r="6" spans="1:102" x14ac:dyDescent="0.25">
      <c r="B6" s="60"/>
      <c r="C6" s="124"/>
      <c r="D6" s="125"/>
      <c r="E6" s="125"/>
      <c r="F6" s="125"/>
      <c r="G6" s="125"/>
      <c r="H6" s="125"/>
      <c r="I6" s="126"/>
    </row>
    <row r="7" spans="1:102" x14ac:dyDescent="0.25">
      <c r="B7" s="60"/>
      <c r="C7" s="124"/>
      <c r="D7" s="125"/>
      <c r="E7" s="125"/>
      <c r="F7" s="125"/>
      <c r="G7" s="125"/>
      <c r="H7" s="125"/>
      <c r="I7" s="126"/>
    </row>
    <row r="8" spans="1:102" x14ac:dyDescent="0.25">
      <c r="B8" s="60"/>
      <c r="C8" s="124"/>
      <c r="D8" s="125"/>
      <c r="E8" s="125"/>
      <c r="F8" s="125"/>
      <c r="G8" s="125"/>
      <c r="H8" s="125"/>
      <c r="I8" s="126"/>
    </row>
    <row r="9" spans="1:102" x14ac:dyDescent="0.25">
      <c r="B9" s="60"/>
      <c r="C9" s="124"/>
      <c r="D9" s="125"/>
      <c r="E9" s="125"/>
      <c r="F9" s="125"/>
      <c r="G9" s="125"/>
      <c r="H9" s="125"/>
      <c r="I9" s="126"/>
    </row>
    <row r="10" spans="1:102" ht="15.75" thickBot="1" x14ac:dyDescent="0.3">
      <c r="B10" s="60"/>
      <c r="C10" s="127"/>
      <c r="D10" s="128"/>
      <c r="E10" s="128"/>
      <c r="F10" s="128"/>
      <c r="G10" s="128"/>
      <c r="H10" s="128"/>
      <c r="I10" s="129"/>
    </row>
    <row r="11" spans="1:102" ht="15.75" thickBot="1" x14ac:dyDescent="0.3"/>
    <row r="12" spans="1:102" s="64" customFormat="1" ht="21" x14ac:dyDescent="0.35">
      <c r="A12" s="61" t="s">
        <v>64</v>
      </c>
      <c r="B12" s="62"/>
      <c r="C12" s="63"/>
      <c r="D12" s="63"/>
      <c r="E12" s="63"/>
      <c r="F12" s="63"/>
      <c r="G12" s="63"/>
      <c r="H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5"/>
      <c r="AG12" s="65"/>
      <c r="AH12" s="24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1:102" x14ac:dyDescent="0.25">
      <c r="B13" s="2"/>
      <c r="AG13" s="5"/>
    </row>
    <row r="14" spans="1:102" x14ac:dyDescent="0.25">
      <c r="B14" s="40"/>
      <c r="C14" s="37" t="s">
        <v>37</v>
      </c>
      <c r="D14" s="36">
        <v>1990</v>
      </c>
      <c r="E14" s="38">
        <v>1991</v>
      </c>
      <c r="F14" s="38">
        <v>1992</v>
      </c>
      <c r="G14" s="38">
        <v>1993</v>
      </c>
      <c r="H14" s="38">
        <v>1994</v>
      </c>
      <c r="I14" s="38">
        <v>1995</v>
      </c>
      <c r="J14" s="38">
        <v>1996</v>
      </c>
      <c r="K14" s="38">
        <v>1997</v>
      </c>
      <c r="L14" s="38">
        <v>1998</v>
      </c>
      <c r="M14" s="38">
        <v>1999</v>
      </c>
      <c r="N14" s="38">
        <v>2000</v>
      </c>
      <c r="O14" s="38">
        <v>2001</v>
      </c>
      <c r="P14" s="38">
        <v>2002</v>
      </c>
      <c r="Q14" s="38">
        <v>2003</v>
      </c>
      <c r="R14" s="38">
        <v>2004</v>
      </c>
      <c r="S14" s="38">
        <v>2005</v>
      </c>
      <c r="T14" s="38">
        <v>2006</v>
      </c>
      <c r="U14" s="38">
        <v>2007</v>
      </c>
      <c r="V14" s="38">
        <v>2008</v>
      </c>
      <c r="W14" s="38">
        <v>2009</v>
      </c>
      <c r="X14" s="38">
        <v>2010</v>
      </c>
      <c r="Y14" s="38">
        <v>2011</v>
      </c>
      <c r="Z14" s="38">
        <v>2012</v>
      </c>
      <c r="AA14" s="38">
        <v>2013</v>
      </c>
      <c r="AB14" s="38">
        <v>2014</v>
      </c>
      <c r="AC14" s="38">
        <v>2015</v>
      </c>
      <c r="AD14" s="38">
        <v>2016</v>
      </c>
      <c r="AE14" s="38">
        <v>2017</v>
      </c>
      <c r="AF14" s="38">
        <v>2018</v>
      </c>
      <c r="AG14" s="38">
        <v>2019</v>
      </c>
      <c r="AH14" s="42"/>
      <c r="AI14" s="42"/>
    </row>
    <row r="15" spans="1:102" ht="18" x14ac:dyDescent="0.35">
      <c r="B15" s="33" t="s">
        <v>21</v>
      </c>
      <c r="C15" s="66" t="s">
        <v>60</v>
      </c>
      <c r="D15" s="57">
        <f>D51</f>
        <v>1849.0995803295662</v>
      </c>
      <c r="E15" s="57">
        <f t="shared" ref="E15:AE15" si="0">E51</f>
        <v>1760.597040055454</v>
      </c>
      <c r="F15" s="57">
        <f t="shared" si="0"/>
        <v>1906.7376503651049</v>
      </c>
      <c r="G15" s="57">
        <f t="shared" si="0"/>
        <v>2017.2708765124307</v>
      </c>
      <c r="H15" s="57">
        <f t="shared" si="0"/>
        <v>1971.0087219124803</v>
      </c>
      <c r="I15" s="57">
        <f t="shared" si="0"/>
        <v>2061.0807484242077</v>
      </c>
      <c r="J15" s="57">
        <f t="shared" si="0"/>
        <v>2117.7906547737443</v>
      </c>
      <c r="K15" s="57">
        <f t="shared" si="0"/>
        <v>2158.4717917562571</v>
      </c>
      <c r="L15" s="57">
        <f t="shared" si="0"/>
        <v>2151.9789916509822</v>
      </c>
      <c r="M15" s="57">
        <f t="shared" si="0"/>
        <v>2209.0419875627831</v>
      </c>
      <c r="N15" s="57">
        <f t="shared" si="0"/>
        <v>2191.2954655183867</v>
      </c>
      <c r="O15" s="57">
        <f t="shared" si="0"/>
        <v>2079.0338213589812</v>
      </c>
      <c r="P15" s="57">
        <f t="shared" si="0"/>
        <v>2189.4811265625976</v>
      </c>
      <c r="Q15" s="57">
        <f t="shared" si="0"/>
        <v>2178.6520836280256</v>
      </c>
      <c r="R15" s="57">
        <f t="shared" si="0"/>
        <v>2278.2593529081182</v>
      </c>
      <c r="S15" s="57">
        <f t="shared" si="0"/>
        <v>2163.8784009674282</v>
      </c>
      <c r="T15" s="57">
        <f t="shared" si="0"/>
        <v>2226.486689831293</v>
      </c>
      <c r="U15" s="57">
        <f t="shared" si="0"/>
        <v>2371.7622802352721</v>
      </c>
      <c r="V15" s="57">
        <f t="shared" si="0"/>
        <v>2241.3427005602689</v>
      </c>
      <c r="W15" s="57">
        <f t="shared" si="0"/>
        <v>2140.303864180848</v>
      </c>
      <c r="X15" s="57">
        <f t="shared" si="0"/>
        <v>2029.2823193574648</v>
      </c>
      <c r="Y15" s="57">
        <f t="shared" si="0"/>
        <v>1906.7267283445588</v>
      </c>
      <c r="Z15" s="57">
        <f t="shared" si="0"/>
        <v>1856.8776527534926</v>
      </c>
      <c r="AA15" s="57">
        <f t="shared" si="0"/>
        <v>1818.2358884068512</v>
      </c>
      <c r="AB15" s="57">
        <f t="shared" si="0"/>
        <v>1830.0256287516142</v>
      </c>
      <c r="AC15" s="57">
        <f t="shared" si="0"/>
        <v>1852.1732603319913</v>
      </c>
      <c r="AD15" s="57">
        <f t="shared" si="0"/>
        <v>1827.4979452542875</v>
      </c>
      <c r="AE15" s="57">
        <f t="shared" si="0"/>
        <v>1870.5162136826505</v>
      </c>
      <c r="AF15" s="57">
        <f t="shared" ref="AF15" si="1">AF51</f>
        <v>1912.8811387623273</v>
      </c>
      <c r="AG15" s="57">
        <f t="shared" ref="AG15" si="2">AG51</f>
        <v>1854.913234156475</v>
      </c>
      <c r="AH15" s="35"/>
      <c r="AI15" s="35"/>
    </row>
    <row r="16" spans="1:102" ht="18" x14ac:dyDescent="0.35">
      <c r="B16" s="33" t="s">
        <v>42</v>
      </c>
      <c r="C16" s="67" t="s">
        <v>60</v>
      </c>
      <c r="D16" s="57">
        <f>D80</f>
        <v>957.67490317115369</v>
      </c>
      <c r="E16" s="57">
        <f t="shared" ref="E16:AE16" si="3">E80</f>
        <v>837.38486184365149</v>
      </c>
      <c r="F16" s="57">
        <f t="shared" si="3"/>
        <v>607.86235578490937</v>
      </c>
      <c r="G16" s="57">
        <f t="shared" si="3"/>
        <v>565.20905393139867</v>
      </c>
      <c r="H16" s="57">
        <f t="shared" si="3"/>
        <v>530.8741643043071</v>
      </c>
      <c r="I16" s="57">
        <f t="shared" si="3"/>
        <v>564.5549987762746</v>
      </c>
      <c r="J16" s="57">
        <f t="shared" si="3"/>
        <v>538.72854830992401</v>
      </c>
      <c r="K16" s="57">
        <f t="shared" si="3"/>
        <v>663.73973902037812</v>
      </c>
      <c r="L16" s="57">
        <f t="shared" si="3"/>
        <v>811.12569410910555</v>
      </c>
      <c r="M16" s="57">
        <f t="shared" si="3"/>
        <v>964.23378153115664</v>
      </c>
      <c r="N16" s="57">
        <f t="shared" si="3"/>
        <v>1009.5554009218461</v>
      </c>
      <c r="O16" s="57">
        <f t="shared" si="3"/>
        <v>1004.5268045634508</v>
      </c>
      <c r="P16" s="57">
        <f t="shared" si="3"/>
        <v>991.82274190250484</v>
      </c>
      <c r="Q16" s="57">
        <f t="shared" si="3"/>
        <v>974.84839895476023</v>
      </c>
      <c r="R16" s="57">
        <f t="shared" si="3"/>
        <v>978.22287275431779</v>
      </c>
      <c r="S16" s="57">
        <f t="shared" si="3"/>
        <v>951.40769828306532</v>
      </c>
      <c r="T16" s="57">
        <f t="shared" si="3"/>
        <v>1424.5701366341139</v>
      </c>
      <c r="U16" s="57">
        <f t="shared" si="3"/>
        <v>1555.3092843845036</v>
      </c>
      <c r="V16" s="57">
        <f t="shared" si="3"/>
        <v>2085.6910245919166</v>
      </c>
      <c r="W16" s="57">
        <f t="shared" si="3"/>
        <v>1877.9846833846284</v>
      </c>
      <c r="X16" s="57">
        <f t="shared" si="3"/>
        <v>1910.7129700465023</v>
      </c>
      <c r="Y16" s="57">
        <f t="shared" si="3"/>
        <v>1831.978380510556</v>
      </c>
      <c r="Z16" s="57">
        <f t="shared" si="3"/>
        <v>1907.143621259029</v>
      </c>
      <c r="AA16" s="57">
        <f t="shared" si="3"/>
        <v>1947.4100643535814</v>
      </c>
      <c r="AB16" s="57">
        <f t="shared" si="3"/>
        <v>1931.5360453527078</v>
      </c>
      <c r="AC16" s="57">
        <f t="shared" si="3"/>
        <v>1998.3599071267761</v>
      </c>
      <c r="AD16" s="57">
        <f t="shared" si="3"/>
        <v>1986.5785495812563</v>
      </c>
      <c r="AE16" s="57">
        <f t="shared" si="3"/>
        <v>2024.0538991116346</v>
      </c>
      <c r="AF16" s="57">
        <f t="shared" ref="AF16" si="4">AF80</f>
        <v>2022.534927401839</v>
      </c>
      <c r="AG16" s="57">
        <f t="shared" ref="AG16" si="5">AG80</f>
        <v>2018.7255399596527</v>
      </c>
      <c r="AH16" s="35"/>
      <c r="AI16" s="35"/>
    </row>
    <row r="17" spans="1:35" ht="18" x14ac:dyDescent="0.35">
      <c r="B17" s="33" t="s">
        <v>11</v>
      </c>
      <c r="C17" s="67" t="s">
        <v>60</v>
      </c>
      <c r="D17" s="57">
        <f>D105</f>
        <v>656.76453835882512</v>
      </c>
      <c r="E17" s="57">
        <f t="shared" ref="E17:AE17" si="6">E105</f>
        <v>641.00056751853504</v>
      </c>
      <c r="F17" s="57">
        <f t="shared" si="6"/>
        <v>626.75749747564828</v>
      </c>
      <c r="G17" s="57">
        <f t="shared" si="6"/>
        <v>630.72209138710627</v>
      </c>
      <c r="H17" s="57">
        <f t="shared" si="6"/>
        <v>637.91480642249314</v>
      </c>
      <c r="I17" s="57">
        <f t="shared" si="6"/>
        <v>617.10106782747152</v>
      </c>
      <c r="J17" s="57">
        <f t="shared" si="6"/>
        <v>630.88062241405987</v>
      </c>
      <c r="K17" s="57">
        <f t="shared" si="6"/>
        <v>625.44768582335416</v>
      </c>
      <c r="L17" s="57">
        <f t="shared" si="6"/>
        <v>636.84952393853791</v>
      </c>
      <c r="M17" s="57">
        <f t="shared" si="6"/>
        <v>641.52826830286801</v>
      </c>
      <c r="N17" s="57">
        <f t="shared" si="6"/>
        <v>624.39302768251594</v>
      </c>
      <c r="O17" s="57">
        <f t="shared" si="6"/>
        <v>625.54088973415332</v>
      </c>
      <c r="P17" s="57">
        <f t="shared" si="6"/>
        <v>610.55545700685946</v>
      </c>
      <c r="Q17" s="57">
        <f t="shared" si="6"/>
        <v>604.23337891754829</v>
      </c>
      <c r="R17" s="57">
        <f t="shared" si="6"/>
        <v>599.47533337648508</v>
      </c>
      <c r="S17" s="57">
        <f t="shared" si="6"/>
        <v>603.35348521449441</v>
      </c>
      <c r="T17" s="57">
        <f t="shared" si="6"/>
        <v>627.02780483586866</v>
      </c>
      <c r="U17" s="57">
        <f t="shared" si="6"/>
        <v>642.27674571754665</v>
      </c>
      <c r="V17" s="57">
        <f t="shared" si="6"/>
        <v>658.03722843463913</v>
      </c>
      <c r="W17" s="57">
        <f t="shared" si="6"/>
        <v>644.93682692689492</v>
      </c>
      <c r="X17" s="57">
        <f t="shared" si="6"/>
        <v>629.8227882036108</v>
      </c>
      <c r="Y17" s="57">
        <f t="shared" si="6"/>
        <v>630.02884028458675</v>
      </c>
      <c r="Z17" s="57">
        <f t="shared" si="6"/>
        <v>633.1653141153713</v>
      </c>
      <c r="AA17" s="57">
        <f t="shared" si="6"/>
        <v>618.71419706576751</v>
      </c>
      <c r="AB17" s="57">
        <f t="shared" si="6"/>
        <v>664.13306997148163</v>
      </c>
      <c r="AC17" s="57">
        <f t="shared" si="6"/>
        <v>652.56715054897415</v>
      </c>
      <c r="AD17" s="57">
        <f t="shared" si="6"/>
        <v>654.29857032071084</v>
      </c>
      <c r="AE17" s="57">
        <f t="shared" si="6"/>
        <v>655.94263751351934</v>
      </c>
      <c r="AF17" s="57">
        <f t="shared" ref="AF17" si="7">AF105</f>
        <v>631.91386100178852</v>
      </c>
      <c r="AG17" s="57">
        <f t="shared" ref="AG17" si="8">AG105</f>
        <v>618.85038296689913</v>
      </c>
      <c r="AH17" s="35"/>
      <c r="AI17" s="35"/>
    </row>
    <row r="18" spans="1:35" ht="18" x14ac:dyDescent="0.35">
      <c r="B18" s="33" t="s">
        <v>16</v>
      </c>
      <c r="C18" s="68" t="s">
        <v>60</v>
      </c>
      <c r="D18" s="57">
        <f>D131</f>
        <v>219.36458748868134</v>
      </c>
      <c r="E18" s="57">
        <f t="shared" ref="E18:AE18" si="9">E131</f>
        <v>227.18313348840258</v>
      </c>
      <c r="F18" s="57">
        <f t="shared" si="9"/>
        <v>239.61016919850761</v>
      </c>
      <c r="G18" s="57">
        <f t="shared" si="9"/>
        <v>252.89685490306593</v>
      </c>
      <c r="H18" s="57">
        <f t="shared" si="9"/>
        <v>258.44348117041272</v>
      </c>
      <c r="I18" s="57">
        <f t="shared" si="9"/>
        <v>270.37201403101483</v>
      </c>
      <c r="J18" s="57">
        <f t="shared" si="9"/>
        <v>284.33671136656869</v>
      </c>
      <c r="K18" s="57">
        <f t="shared" si="9"/>
        <v>291.74353985827275</v>
      </c>
      <c r="L18" s="57">
        <f t="shared" si="9"/>
        <v>283.4821063570684</v>
      </c>
      <c r="M18" s="57">
        <f t="shared" si="9"/>
        <v>290.51073774331877</v>
      </c>
      <c r="N18" s="57">
        <f t="shared" si="9"/>
        <v>301.55295143620242</v>
      </c>
      <c r="O18" s="57">
        <f t="shared" si="9"/>
        <v>309.64189341505244</v>
      </c>
      <c r="P18" s="57">
        <f t="shared" si="9"/>
        <v>321.4567935783146</v>
      </c>
      <c r="Q18" s="57">
        <f t="shared" si="9"/>
        <v>315.69811356817132</v>
      </c>
      <c r="R18" s="57">
        <f t="shared" si="9"/>
        <v>318.6378210941748</v>
      </c>
      <c r="S18" s="57">
        <f t="shared" si="9"/>
        <v>304.26886425279139</v>
      </c>
      <c r="T18" s="57">
        <f t="shared" si="9"/>
        <v>328.39144916060894</v>
      </c>
      <c r="U18" s="57">
        <f t="shared" si="9"/>
        <v>331.74922663552525</v>
      </c>
      <c r="V18" s="57">
        <f t="shared" si="9"/>
        <v>314.86987456819281</v>
      </c>
      <c r="W18" s="57">
        <f t="shared" si="9"/>
        <v>303.05224251989711</v>
      </c>
      <c r="X18" s="57">
        <f t="shared" si="9"/>
        <v>296.44786560387439</v>
      </c>
      <c r="Y18" s="57">
        <f t="shared" si="9"/>
        <v>278.32394751915484</v>
      </c>
      <c r="Z18" s="57">
        <f t="shared" si="9"/>
        <v>260.17727177006327</v>
      </c>
      <c r="AA18" s="57">
        <f t="shared" si="9"/>
        <v>270.02738858285073</v>
      </c>
      <c r="AB18" s="57">
        <f t="shared" si="9"/>
        <v>259.96660768039402</v>
      </c>
      <c r="AC18" s="57">
        <f t="shared" si="9"/>
        <v>260.89073935933573</v>
      </c>
      <c r="AD18" s="57">
        <f t="shared" si="9"/>
        <v>248.24703614153631</v>
      </c>
      <c r="AE18" s="57">
        <f t="shared" si="9"/>
        <v>244.90279289430168</v>
      </c>
      <c r="AF18" s="57">
        <f t="shared" ref="AF18" si="10">AF131</f>
        <v>254.85826305046612</v>
      </c>
      <c r="AG18" s="57">
        <f t="shared" ref="AG18" si="11">AG131</f>
        <v>224.21510313298742</v>
      </c>
      <c r="AH18" s="35"/>
      <c r="AI18" s="35"/>
    </row>
    <row r="19" spans="1:35" ht="18" x14ac:dyDescent="0.35">
      <c r="B19" s="36" t="s">
        <v>28</v>
      </c>
      <c r="C19" s="34" t="s">
        <v>61</v>
      </c>
      <c r="D19" s="45">
        <f>SUM(D15:D18)</f>
        <v>3682.9036093482264</v>
      </c>
      <c r="E19" s="45">
        <f t="shared" ref="E19:AE19" si="12">SUM(E15:E18)</f>
        <v>3466.1656029060432</v>
      </c>
      <c r="F19" s="45">
        <f t="shared" si="12"/>
        <v>3380.9676728241702</v>
      </c>
      <c r="G19" s="45">
        <f t="shared" si="12"/>
        <v>3466.0988767340014</v>
      </c>
      <c r="H19" s="45">
        <f t="shared" si="12"/>
        <v>3398.2411738096935</v>
      </c>
      <c r="I19" s="45">
        <f t="shared" si="12"/>
        <v>3513.1088290589687</v>
      </c>
      <c r="J19" s="45">
        <f t="shared" si="12"/>
        <v>3571.7365368642968</v>
      </c>
      <c r="K19" s="45">
        <f t="shared" si="12"/>
        <v>3739.4027564582625</v>
      </c>
      <c r="L19" s="45">
        <f t="shared" si="12"/>
        <v>3883.4363160556941</v>
      </c>
      <c r="M19" s="45">
        <f t="shared" si="12"/>
        <v>4105.3147751401266</v>
      </c>
      <c r="N19" s="45">
        <f t="shared" si="12"/>
        <v>4126.7968455589507</v>
      </c>
      <c r="O19" s="45">
        <f t="shared" si="12"/>
        <v>4018.7434090716379</v>
      </c>
      <c r="P19" s="45">
        <f t="shared" si="12"/>
        <v>4113.316119050276</v>
      </c>
      <c r="Q19" s="45">
        <f t="shared" si="12"/>
        <v>4073.4319750685054</v>
      </c>
      <c r="R19" s="45">
        <f t="shared" si="12"/>
        <v>4174.5953801330961</v>
      </c>
      <c r="S19" s="45">
        <f t="shared" si="12"/>
        <v>4022.9084487177793</v>
      </c>
      <c r="T19" s="45">
        <f t="shared" si="12"/>
        <v>4606.4760804618845</v>
      </c>
      <c r="U19" s="45">
        <f t="shared" si="12"/>
        <v>4901.0975369728476</v>
      </c>
      <c r="V19" s="45">
        <f t="shared" si="12"/>
        <v>5299.9408281550177</v>
      </c>
      <c r="W19" s="45">
        <f t="shared" si="12"/>
        <v>4966.2776170122688</v>
      </c>
      <c r="X19" s="45">
        <f t="shared" si="12"/>
        <v>4866.2659432114524</v>
      </c>
      <c r="Y19" s="45">
        <f t="shared" si="12"/>
        <v>4647.0578966588564</v>
      </c>
      <c r="Z19" s="45">
        <f t="shared" si="12"/>
        <v>4657.363859897956</v>
      </c>
      <c r="AA19" s="45">
        <f t="shared" si="12"/>
        <v>4654.3875384090516</v>
      </c>
      <c r="AB19" s="45">
        <f t="shared" si="12"/>
        <v>4685.6613517561982</v>
      </c>
      <c r="AC19" s="45">
        <f t="shared" si="12"/>
        <v>4763.9910573670768</v>
      </c>
      <c r="AD19" s="45">
        <f t="shared" si="12"/>
        <v>4716.6221012977903</v>
      </c>
      <c r="AE19" s="45">
        <f t="shared" si="12"/>
        <v>4795.4155432021053</v>
      </c>
      <c r="AF19" s="45">
        <f t="shared" ref="AF19" si="13">SUM(AF15:AF18)</f>
        <v>4822.1881902164205</v>
      </c>
      <c r="AG19" s="45">
        <f t="shared" ref="AG19" si="14">SUM(AG15:AG18)</f>
        <v>4716.7042602160145</v>
      </c>
      <c r="AH19" s="43"/>
      <c r="AI19" s="43"/>
    </row>
    <row r="20" spans="1:35" x14ac:dyDescent="0.25">
      <c r="A20" s="11"/>
      <c r="B20" s="97"/>
      <c r="C20" s="11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73"/>
      <c r="Z20" s="73"/>
      <c r="AA20" s="73"/>
      <c r="AB20" s="73"/>
      <c r="AC20" s="73"/>
      <c r="AD20" s="73"/>
      <c r="AE20" s="73"/>
      <c r="AF20" s="73"/>
      <c r="AG20" s="73"/>
      <c r="AH20" s="35"/>
    </row>
    <row r="21" spans="1:3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H21" s="35"/>
    </row>
    <row r="22" spans="1:3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H22" s="35"/>
    </row>
    <row r="23" spans="1:3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3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3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3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3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3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4"/>
      <c r="T28" s="11"/>
      <c r="U28" s="11"/>
      <c r="V28" s="11"/>
      <c r="W28" s="11"/>
      <c r="X28" s="11"/>
    </row>
    <row r="29" spans="1:3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3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3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3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10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102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102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10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102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102" ht="15.75" thickBo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102" s="64" customFormat="1" ht="21" x14ac:dyDescent="0.35">
      <c r="A39" s="99" t="s">
        <v>52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5"/>
      <c r="AG39" s="65"/>
      <c r="AH39" s="24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1:102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102" s="2" customFormat="1" x14ac:dyDescent="0.25">
      <c r="A41" s="14"/>
      <c r="B41" s="87" t="s">
        <v>4</v>
      </c>
      <c r="C41" s="48" t="s">
        <v>37</v>
      </c>
      <c r="D41" s="87">
        <v>1990</v>
      </c>
      <c r="E41" s="47">
        <v>1991</v>
      </c>
      <c r="F41" s="47">
        <v>1992</v>
      </c>
      <c r="G41" s="47">
        <v>1993</v>
      </c>
      <c r="H41" s="47">
        <v>1994</v>
      </c>
      <c r="I41" s="47">
        <v>1995</v>
      </c>
      <c r="J41" s="47">
        <v>1996</v>
      </c>
      <c r="K41" s="47">
        <v>1997</v>
      </c>
      <c r="L41" s="47">
        <v>1998</v>
      </c>
      <c r="M41" s="47">
        <v>1999</v>
      </c>
      <c r="N41" s="47">
        <v>2000</v>
      </c>
      <c r="O41" s="47">
        <v>2001</v>
      </c>
      <c r="P41" s="47">
        <v>2002</v>
      </c>
      <c r="Q41" s="47">
        <v>2003</v>
      </c>
      <c r="R41" s="47">
        <v>2004</v>
      </c>
      <c r="S41" s="47">
        <v>2005</v>
      </c>
      <c r="T41" s="47">
        <v>2006</v>
      </c>
      <c r="U41" s="47">
        <v>2007</v>
      </c>
      <c r="V41" s="47">
        <v>2008</v>
      </c>
      <c r="W41" s="47">
        <v>2009</v>
      </c>
      <c r="X41" s="47">
        <v>2010</v>
      </c>
      <c r="Y41" s="38">
        <v>2011</v>
      </c>
      <c r="Z41" s="38">
        <v>2012</v>
      </c>
      <c r="AA41" s="38">
        <v>2013</v>
      </c>
      <c r="AB41" s="38">
        <v>2014</v>
      </c>
      <c r="AC41" s="38">
        <v>2015</v>
      </c>
      <c r="AD41" s="38">
        <v>2016</v>
      </c>
      <c r="AE41" s="38">
        <v>2017</v>
      </c>
      <c r="AF41" s="38">
        <v>2018</v>
      </c>
      <c r="AG41" s="38">
        <v>2019</v>
      </c>
      <c r="AH41" s="42"/>
      <c r="AI41" s="42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</row>
    <row r="42" spans="1:102" ht="18" x14ac:dyDescent="0.35">
      <c r="A42" s="11"/>
      <c r="B42" s="88" t="s">
        <v>0</v>
      </c>
      <c r="C42" s="89" t="s">
        <v>60</v>
      </c>
      <c r="D42" s="90">
        <v>746.40356318926263</v>
      </c>
      <c r="E42" s="90">
        <v>717.01994237709675</v>
      </c>
      <c r="F42" s="90">
        <v>800.51026160289211</v>
      </c>
      <c r="G42" s="90">
        <v>862.09464309100599</v>
      </c>
      <c r="H42" s="90">
        <v>847.96163421814003</v>
      </c>
      <c r="I42" s="90">
        <v>926.37157469273347</v>
      </c>
      <c r="J42" s="90">
        <v>946.97815867179997</v>
      </c>
      <c r="K42" s="90">
        <v>933.58450965719987</v>
      </c>
      <c r="L42" s="90">
        <v>918.81732165313326</v>
      </c>
      <c r="M42" s="90">
        <v>902.14800056113347</v>
      </c>
      <c r="N42" s="90">
        <v>896.85283697813327</v>
      </c>
      <c r="O42" s="90">
        <v>739.67152474453349</v>
      </c>
      <c r="P42" s="90">
        <v>838.46677732593344</v>
      </c>
      <c r="Q42" s="90">
        <v>805.40488379039994</v>
      </c>
      <c r="R42" s="90">
        <v>827.01536204219997</v>
      </c>
      <c r="S42" s="90">
        <v>746.37203787946657</v>
      </c>
      <c r="T42" s="90">
        <v>679.73810647813332</v>
      </c>
      <c r="U42" s="90">
        <v>772.52190028866676</v>
      </c>
      <c r="V42" s="90">
        <v>710.09902904226669</v>
      </c>
      <c r="W42" s="90">
        <v>766.30168165406678</v>
      </c>
      <c r="X42" s="90">
        <v>729.89050061339992</v>
      </c>
      <c r="Y42" s="57">
        <v>660.23743879466667</v>
      </c>
      <c r="Z42" s="57">
        <v>654.44368915326675</v>
      </c>
      <c r="AA42" s="57">
        <v>617.51666730686668</v>
      </c>
      <c r="AB42" s="57">
        <v>608.87957935694669</v>
      </c>
      <c r="AC42" s="57">
        <v>624.19013463029341</v>
      </c>
      <c r="AD42" s="57">
        <v>521.49772702248799</v>
      </c>
      <c r="AE42" s="57">
        <v>534.06572982284513</v>
      </c>
      <c r="AF42" s="57">
        <v>551.73162428879994</v>
      </c>
      <c r="AG42" s="57">
        <v>522.17989003508023</v>
      </c>
      <c r="AH42" s="35"/>
      <c r="AI42" s="35"/>
    </row>
    <row r="43" spans="1:102" ht="18" x14ac:dyDescent="0.35">
      <c r="A43" s="11"/>
      <c r="B43" s="88" t="s">
        <v>1</v>
      </c>
      <c r="C43" s="91" t="s">
        <v>60</v>
      </c>
      <c r="D43" s="90">
        <v>523.10408631462724</v>
      </c>
      <c r="E43" s="90">
        <v>541.29212604255667</v>
      </c>
      <c r="F43" s="90">
        <v>555.57066515182498</v>
      </c>
      <c r="G43" s="90">
        <v>552.57899966848129</v>
      </c>
      <c r="H43" s="90">
        <v>560.56359630972474</v>
      </c>
      <c r="I43" s="90">
        <v>550.4395619223867</v>
      </c>
      <c r="J43" s="90">
        <v>530.9524407269497</v>
      </c>
      <c r="K43" s="90">
        <v>562.47424244181798</v>
      </c>
      <c r="L43" s="90">
        <v>570.93569545290063</v>
      </c>
      <c r="M43" s="90">
        <v>596.45298756287684</v>
      </c>
      <c r="N43" s="90">
        <v>608.22798048949005</v>
      </c>
      <c r="O43" s="90">
        <v>614.81099777079885</v>
      </c>
      <c r="P43" s="90">
        <v>623.62583092374359</v>
      </c>
      <c r="Q43" s="90">
        <v>702.58242466079514</v>
      </c>
      <c r="R43" s="90">
        <v>739.01479205520661</v>
      </c>
      <c r="S43" s="90">
        <v>767.10869291705808</v>
      </c>
      <c r="T43" s="90">
        <v>874.99726836264472</v>
      </c>
      <c r="U43" s="90">
        <v>906.62114994537194</v>
      </c>
      <c r="V43" s="90">
        <v>852.96647905703639</v>
      </c>
      <c r="W43" s="90">
        <v>853.89896839093444</v>
      </c>
      <c r="X43" s="90">
        <v>806.47307081064901</v>
      </c>
      <c r="Y43" s="57">
        <v>788.27426889659705</v>
      </c>
      <c r="Z43" s="57">
        <v>783.24547966162254</v>
      </c>
      <c r="AA43" s="57">
        <v>797.99339534173703</v>
      </c>
      <c r="AB43" s="57">
        <v>775.0033057369086</v>
      </c>
      <c r="AC43" s="57">
        <v>820.38712813915117</v>
      </c>
      <c r="AD43" s="57">
        <v>895.3090760981147</v>
      </c>
      <c r="AE43" s="57">
        <v>945.29405658036922</v>
      </c>
      <c r="AF43" s="57">
        <v>971.42624849384333</v>
      </c>
      <c r="AG43" s="57">
        <v>951.99276835349042</v>
      </c>
      <c r="AH43" s="35"/>
      <c r="AI43" s="35"/>
    </row>
    <row r="44" spans="1:102" ht="18" x14ac:dyDescent="0.35">
      <c r="A44" s="11"/>
      <c r="B44" s="88" t="s">
        <v>34</v>
      </c>
      <c r="C44" s="91" t="s">
        <v>60</v>
      </c>
      <c r="D44" s="90">
        <v>33.622862114366669</v>
      </c>
      <c r="E44" s="90">
        <v>32.230644905766667</v>
      </c>
      <c r="F44" s="90">
        <v>27.248850493316663</v>
      </c>
      <c r="G44" s="90">
        <v>26.453045454683334</v>
      </c>
      <c r="H44" s="90">
        <v>24.607284579533335</v>
      </c>
      <c r="I44" s="90">
        <v>30.270341617150002</v>
      </c>
      <c r="J44" s="90">
        <v>34.321108191416663</v>
      </c>
      <c r="K44" s="90">
        <v>32.153834057183339</v>
      </c>
      <c r="L44" s="90">
        <v>33.804236658233336</v>
      </c>
      <c r="M44" s="90">
        <v>32.367964162533333</v>
      </c>
      <c r="N44" s="90">
        <v>28.48465612881667</v>
      </c>
      <c r="O44" s="90">
        <v>25.04412426375</v>
      </c>
      <c r="P44" s="90">
        <v>21.910791906349999</v>
      </c>
      <c r="Q44" s="90">
        <v>22.195534081583332</v>
      </c>
      <c r="R44" s="90">
        <v>23.528089852533334</v>
      </c>
      <c r="S44" s="90">
        <v>26.228953806433331</v>
      </c>
      <c r="T44" s="90">
        <v>28.378269703600001</v>
      </c>
      <c r="U44" s="90">
        <v>22.23928605888333</v>
      </c>
      <c r="V44" s="90">
        <v>26.458680526233334</v>
      </c>
      <c r="W44" s="90">
        <v>21.972687151966664</v>
      </c>
      <c r="X44" s="90">
        <v>21.317660824499999</v>
      </c>
      <c r="Y44" s="57">
        <v>20.451965742999999</v>
      </c>
      <c r="Z44" s="57">
        <v>21.042528227649999</v>
      </c>
      <c r="AA44" s="57">
        <v>19.78315312378334</v>
      </c>
      <c r="AB44" s="57">
        <v>40.678530263333336</v>
      </c>
      <c r="AC44" s="57">
        <v>20.615904741416667</v>
      </c>
      <c r="AD44" s="57">
        <v>22.766787739216667</v>
      </c>
      <c r="AE44" s="57">
        <v>23.154047704150003</v>
      </c>
      <c r="AF44" s="57">
        <v>24.792599279666668</v>
      </c>
      <c r="AG44" s="57">
        <v>27.992335099027727</v>
      </c>
      <c r="AH44" s="35"/>
      <c r="AI44" s="35"/>
    </row>
    <row r="45" spans="1:102" ht="18" x14ac:dyDescent="0.35">
      <c r="A45" s="11"/>
      <c r="B45" s="88" t="s">
        <v>35</v>
      </c>
      <c r="C45" s="91" t="s">
        <v>60</v>
      </c>
      <c r="D45" s="90">
        <v>60.442494691666667</v>
      </c>
      <c r="E45" s="90">
        <v>55.271508591266667</v>
      </c>
      <c r="F45" s="90">
        <v>56.7516385586</v>
      </c>
      <c r="G45" s="90">
        <v>61.291639859933341</v>
      </c>
      <c r="H45" s="90">
        <v>58.429034896600001</v>
      </c>
      <c r="I45" s="90">
        <v>37.674914554333334</v>
      </c>
      <c r="J45" s="90">
        <v>44.3911588482</v>
      </c>
      <c r="K45" s="90">
        <v>27.061565491600003</v>
      </c>
      <c r="L45" s="90">
        <v>20.747966028600004</v>
      </c>
      <c r="M45" s="90">
        <v>18.322178823333335</v>
      </c>
      <c r="N45" s="90">
        <v>12.732682217799999</v>
      </c>
      <c r="O45" s="90">
        <v>20.722528160933336</v>
      </c>
      <c r="P45" s="90">
        <v>18.752655494066669</v>
      </c>
      <c r="Q45" s="90">
        <v>34.463723995066658</v>
      </c>
      <c r="R45" s="90">
        <v>49.024313554000003</v>
      </c>
      <c r="S45" s="90">
        <v>22.729611000733332</v>
      </c>
      <c r="T45" s="90">
        <v>51.772836463799997</v>
      </c>
      <c r="U45" s="90">
        <v>61.539405940600005</v>
      </c>
      <c r="V45" s="90">
        <v>55.64342637313333</v>
      </c>
      <c r="W45" s="90">
        <v>31.885412578933334</v>
      </c>
      <c r="X45" s="90">
        <v>35.48278010613334</v>
      </c>
      <c r="Y45" s="57">
        <v>18.814853991</v>
      </c>
      <c r="Z45" s="57">
        <v>13.900411333066668</v>
      </c>
      <c r="AA45" s="57">
        <v>15.888880760733333</v>
      </c>
      <c r="AB45" s="57">
        <v>20.541650135133331</v>
      </c>
      <c r="AC45" s="57">
        <v>26.795179173066664</v>
      </c>
      <c r="AD45" s="57">
        <v>27.989207723400003</v>
      </c>
      <c r="AE45" s="57">
        <v>31.916375174516531</v>
      </c>
      <c r="AF45" s="57">
        <v>43.775550559599999</v>
      </c>
      <c r="AG45" s="57">
        <v>53.539299770753182</v>
      </c>
      <c r="AH45" s="35"/>
      <c r="AI45" s="35"/>
    </row>
    <row r="46" spans="1:102" ht="18" x14ac:dyDescent="0.35">
      <c r="A46" s="11"/>
      <c r="B46" s="88" t="s">
        <v>30</v>
      </c>
      <c r="C46" s="91" t="s">
        <v>60</v>
      </c>
      <c r="D46" s="90">
        <v>135.05315567531667</v>
      </c>
      <c r="E46" s="90">
        <v>128.86249339599999</v>
      </c>
      <c r="F46" s="90">
        <v>120.0938700871</v>
      </c>
      <c r="G46" s="90">
        <v>129.65899445893331</v>
      </c>
      <c r="H46" s="90">
        <v>132.14094866396664</v>
      </c>
      <c r="I46" s="90">
        <v>166.1842574877333</v>
      </c>
      <c r="J46" s="90">
        <v>161.16345614459999</v>
      </c>
      <c r="K46" s="90">
        <v>194.18980378979998</v>
      </c>
      <c r="L46" s="90">
        <v>196.38373752118329</v>
      </c>
      <c r="M46" s="90">
        <v>215.25441225773329</v>
      </c>
      <c r="N46" s="90">
        <v>220.05119767691664</v>
      </c>
      <c r="O46" s="90">
        <v>215.26152387436662</v>
      </c>
      <c r="P46" s="90">
        <v>201.58944089678332</v>
      </c>
      <c r="Q46" s="90">
        <v>184.79113448884999</v>
      </c>
      <c r="R46" s="90">
        <v>221.76109619723329</v>
      </c>
      <c r="S46" s="90">
        <v>241.09365494828333</v>
      </c>
      <c r="T46" s="90">
        <v>218.10246629271663</v>
      </c>
      <c r="U46" s="90">
        <v>219.65912466373331</v>
      </c>
      <c r="V46" s="90">
        <v>212.65061855646667</v>
      </c>
      <c r="W46" s="90">
        <v>148.13331456883333</v>
      </c>
      <c r="X46" s="90">
        <v>118.70632263673332</v>
      </c>
      <c r="Y46" s="57">
        <v>108.55418858901665</v>
      </c>
      <c r="Z46" s="57">
        <v>104.6438394128333</v>
      </c>
      <c r="AA46" s="57">
        <v>100.59477967303981</v>
      </c>
      <c r="AB46" s="57">
        <v>144.33323498677743</v>
      </c>
      <c r="AC46" s="57">
        <v>118.18924269933332</v>
      </c>
      <c r="AD46" s="57">
        <v>137.26513989979563</v>
      </c>
      <c r="AE46" s="57">
        <v>140.75596959510088</v>
      </c>
      <c r="AF46" s="57">
        <v>112.34152012492544</v>
      </c>
      <c r="AG46" s="57">
        <v>88.603151099229251</v>
      </c>
      <c r="AH46" s="35"/>
      <c r="AI46" s="35"/>
    </row>
    <row r="47" spans="1:102" ht="18" x14ac:dyDescent="0.35">
      <c r="A47" s="11"/>
      <c r="B47" s="88" t="s">
        <v>32</v>
      </c>
      <c r="C47" s="91" t="s">
        <v>60</v>
      </c>
      <c r="D47" s="90">
        <v>238.43069293249337</v>
      </c>
      <c r="E47" s="90">
        <v>167.21184336293334</v>
      </c>
      <c r="F47" s="90">
        <v>230.51951122117339</v>
      </c>
      <c r="G47" s="90">
        <v>249.27485395358673</v>
      </c>
      <c r="H47" s="90">
        <v>228.72019294076006</v>
      </c>
      <c r="I47" s="90">
        <v>216.69170753538674</v>
      </c>
      <c r="J47" s="90">
        <v>263.8086571418134</v>
      </c>
      <c r="K47" s="90">
        <v>302.11069965848003</v>
      </c>
      <c r="L47" s="90">
        <v>272.89150002540009</v>
      </c>
      <c r="M47" s="90">
        <v>280.09036463124005</v>
      </c>
      <c r="N47" s="90">
        <v>226.22492916353335</v>
      </c>
      <c r="O47" s="90">
        <v>263.27953223173336</v>
      </c>
      <c r="P47" s="90">
        <v>279.40058302149339</v>
      </c>
      <c r="Q47" s="90">
        <v>258.06267266570666</v>
      </c>
      <c r="R47" s="90">
        <v>220.79041643738665</v>
      </c>
      <c r="S47" s="90">
        <v>185.34365590311339</v>
      </c>
      <c r="T47" s="90">
        <v>186.71144118063333</v>
      </c>
      <c r="U47" s="90">
        <v>184.01585840319339</v>
      </c>
      <c r="V47" s="90">
        <v>160.64695016610665</v>
      </c>
      <c r="W47" s="90">
        <v>116.83718311148004</v>
      </c>
      <c r="X47" s="90">
        <v>84.456748280644263</v>
      </c>
      <c r="Y47" s="57">
        <v>98.73197992378671</v>
      </c>
      <c r="Z47" s="57">
        <v>83.623019834243962</v>
      </c>
      <c r="AA47" s="57">
        <v>74.772886867934474</v>
      </c>
      <c r="AB47" s="57">
        <v>32.003410238438306</v>
      </c>
      <c r="AC47" s="57">
        <v>61.862065957510495</v>
      </c>
      <c r="AD47" s="57">
        <v>60.169449952657686</v>
      </c>
      <c r="AE47" s="57">
        <v>31.244849939114999</v>
      </c>
      <c r="AF47" s="57">
        <v>37.918395218989559</v>
      </c>
      <c r="AG47" s="57">
        <v>28.66949592998332</v>
      </c>
      <c r="AH47" s="35"/>
      <c r="AI47" s="35"/>
    </row>
    <row r="48" spans="1:102" ht="18" x14ac:dyDescent="0.35">
      <c r="A48" s="11"/>
      <c r="B48" s="88" t="s">
        <v>31</v>
      </c>
      <c r="C48" s="91" t="s">
        <v>60</v>
      </c>
      <c r="D48" s="90">
        <v>13.527620111280001</v>
      </c>
      <c r="E48" s="90">
        <v>15.129767660960001</v>
      </c>
      <c r="F48" s="90">
        <v>14.12970654712</v>
      </c>
      <c r="G48" s="90">
        <v>17.361775994153241</v>
      </c>
      <c r="H48" s="90">
        <v>17.220661985753246</v>
      </c>
      <c r="I48" s="90">
        <v>18.828464630371482</v>
      </c>
      <c r="J48" s="90">
        <v>16.940814701503683</v>
      </c>
      <c r="K48" s="90">
        <v>11.795307887143682</v>
      </c>
      <c r="L48" s="90">
        <v>13.83324321241035</v>
      </c>
      <c r="M48" s="90">
        <v>11.480614831077016</v>
      </c>
      <c r="N48" s="90">
        <v>11.184690977463685</v>
      </c>
      <c r="O48" s="90">
        <v>10.773234600397016</v>
      </c>
      <c r="P48" s="90">
        <v>11.661037970583683</v>
      </c>
      <c r="Q48" s="90">
        <v>9.7856832307170176</v>
      </c>
      <c r="R48" s="90">
        <v>8.042918426957284</v>
      </c>
      <c r="S48" s="90">
        <v>7.9556165844618603</v>
      </c>
      <c r="T48" s="90">
        <v>17.430938201141046</v>
      </c>
      <c r="U48" s="90">
        <v>34.872053037657992</v>
      </c>
      <c r="V48" s="90">
        <v>17.960346898812272</v>
      </c>
      <c r="W48" s="90">
        <v>13.140414184790071</v>
      </c>
      <c r="X48" s="90">
        <v>14.021978670856916</v>
      </c>
      <c r="Y48" s="57">
        <v>11.456500815633854</v>
      </c>
      <c r="Z48" s="57">
        <v>11.529445463076902</v>
      </c>
      <c r="AA48" s="57">
        <v>4.9605675586000011</v>
      </c>
      <c r="AB48" s="57">
        <v>5.1465456038533341</v>
      </c>
      <c r="AC48" s="57">
        <v>4.2166131379066663</v>
      </c>
      <c r="AD48" s="57">
        <v>2.3797177986133331</v>
      </c>
      <c r="AE48" s="57">
        <v>2.3363596771533328</v>
      </c>
      <c r="AF48" s="57">
        <v>2.3824733932799997</v>
      </c>
      <c r="AG48" s="57">
        <v>5.0081692507560689</v>
      </c>
      <c r="AH48" s="35"/>
      <c r="AI48" s="35"/>
    </row>
    <row r="49" spans="1:102" ht="18" x14ac:dyDescent="0.35">
      <c r="A49" s="11"/>
      <c r="B49" s="88" t="s">
        <v>2</v>
      </c>
      <c r="C49" s="91" t="s">
        <v>60</v>
      </c>
      <c r="D49" s="90">
        <v>62.040575104992712</v>
      </c>
      <c r="E49" s="90">
        <v>70.544952250340557</v>
      </c>
      <c r="F49" s="90">
        <v>68.266190843330918</v>
      </c>
      <c r="G49" s="90">
        <v>86.034976379667555</v>
      </c>
      <c r="H49" s="90">
        <v>70.78740653160213</v>
      </c>
      <c r="I49" s="90">
        <v>82.931239846459988</v>
      </c>
      <c r="J49" s="90">
        <v>82.043794175634602</v>
      </c>
      <c r="K49" s="90">
        <v>67.649491306819115</v>
      </c>
      <c r="L49" s="90">
        <v>84.731246093041719</v>
      </c>
      <c r="M49" s="90">
        <v>112.64457037022487</v>
      </c>
      <c r="N49" s="90">
        <v>154.65859190574781</v>
      </c>
      <c r="O49" s="90">
        <v>145.30154250212999</v>
      </c>
      <c r="P49" s="90">
        <v>148.95073862935911</v>
      </c>
      <c r="Q49" s="90">
        <v>137.83712172275034</v>
      </c>
      <c r="R49" s="90">
        <v>124.52659811325067</v>
      </c>
      <c r="S49" s="90">
        <v>119.89624418903381</v>
      </c>
      <c r="T49" s="90">
        <v>129.84266933754699</v>
      </c>
      <c r="U49" s="90">
        <v>150.46475603753925</v>
      </c>
      <c r="V49" s="90">
        <v>189.05977448277216</v>
      </c>
      <c r="W49" s="90">
        <v>172.96082654673867</v>
      </c>
      <c r="X49" s="90">
        <v>194.70972076825973</v>
      </c>
      <c r="Y49" s="57">
        <v>183.52261015453374</v>
      </c>
      <c r="Z49" s="57">
        <v>175.32626815278482</v>
      </c>
      <c r="AA49" s="57">
        <v>177.12753481172939</v>
      </c>
      <c r="AB49" s="57">
        <v>187.49764264715691</v>
      </c>
      <c r="AC49" s="57">
        <v>167.69107600725977</v>
      </c>
      <c r="AD49" s="57">
        <v>152.48952451626565</v>
      </c>
      <c r="AE49" s="57">
        <v>149.80798962971323</v>
      </c>
      <c r="AF49" s="57">
        <v>159.77713492036185</v>
      </c>
      <c r="AG49" s="57">
        <v>166.89042620584252</v>
      </c>
      <c r="AH49" s="35"/>
      <c r="AI49" s="35"/>
    </row>
    <row r="50" spans="1:102" ht="18" x14ac:dyDescent="0.35">
      <c r="A50" s="11"/>
      <c r="B50" s="88" t="s">
        <v>79</v>
      </c>
      <c r="C50" s="93" t="s">
        <v>60</v>
      </c>
      <c r="D50" s="90">
        <v>36.474530195560192</v>
      </c>
      <c r="E50" s="90">
        <v>33.033761468533385</v>
      </c>
      <c r="F50" s="90">
        <v>33.646955859747095</v>
      </c>
      <c r="G50" s="90">
        <v>32.521947651985556</v>
      </c>
      <c r="H50" s="90">
        <v>30.577961786400465</v>
      </c>
      <c r="I50" s="90">
        <v>31.688686137652894</v>
      </c>
      <c r="J50" s="90">
        <v>37.191066171826606</v>
      </c>
      <c r="K50" s="90">
        <v>27.452337466213066</v>
      </c>
      <c r="L50" s="90">
        <v>39.834045006079577</v>
      </c>
      <c r="M50" s="90">
        <v>40.280894362630988</v>
      </c>
      <c r="N50" s="90">
        <v>32.877899980485381</v>
      </c>
      <c r="O50" s="90">
        <v>44.16881321033884</v>
      </c>
      <c r="P50" s="90">
        <v>45.123270394284191</v>
      </c>
      <c r="Q50" s="90">
        <v>23.528904992156185</v>
      </c>
      <c r="R50" s="90">
        <v>64.555766229350411</v>
      </c>
      <c r="S50" s="90">
        <v>47.149933738844538</v>
      </c>
      <c r="T50" s="90">
        <v>39.512693811077042</v>
      </c>
      <c r="U50" s="90">
        <v>19.828745859625997</v>
      </c>
      <c r="V50" s="90">
        <v>15.857395457441271</v>
      </c>
      <c r="W50" s="90">
        <v>15.173375993104855</v>
      </c>
      <c r="X50" s="90">
        <v>24.223536646288039</v>
      </c>
      <c r="Y50" s="57">
        <v>16.682921436323795</v>
      </c>
      <c r="Z50" s="57">
        <v>9.1229715149474941</v>
      </c>
      <c r="AA50" s="57">
        <v>9.5980229624271942</v>
      </c>
      <c r="AB50" s="57">
        <v>15.941729783066194</v>
      </c>
      <c r="AC50" s="57">
        <v>8.2259158460531125</v>
      </c>
      <c r="AD50" s="57">
        <v>7.6313145037358936</v>
      </c>
      <c r="AE50" s="57">
        <v>11.94083555968723</v>
      </c>
      <c r="AF50" s="57">
        <v>8.7355924828602838</v>
      </c>
      <c r="AG50" s="57">
        <v>10.037698412312466</v>
      </c>
      <c r="AH50" s="35"/>
      <c r="AI50" s="35"/>
    </row>
    <row r="51" spans="1:102" s="2" customFormat="1" ht="18" x14ac:dyDescent="0.35">
      <c r="A51" s="14"/>
      <c r="B51" s="87" t="s">
        <v>3</v>
      </c>
      <c r="C51" s="94" t="s">
        <v>61</v>
      </c>
      <c r="D51" s="100">
        <f>SUM(D42:D50)</f>
        <v>1849.0995803295662</v>
      </c>
      <c r="E51" s="100">
        <f t="shared" ref="E51:AG51" si="15">SUM(E42:E50)</f>
        <v>1760.597040055454</v>
      </c>
      <c r="F51" s="100">
        <f t="shared" si="15"/>
        <v>1906.7376503651049</v>
      </c>
      <c r="G51" s="100">
        <f t="shared" si="15"/>
        <v>2017.2708765124307</v>
      </c>
      <c r="H51" s="100">
        <f t="shared" si="15"/>
        <v>1971.0087219124803</v>
      </c>
      <c r="I51" s="100">
        <f t="shared" si="15"/>
        <v>2061.0807484242077</v>
      </c>
      <c r="J51" s="100">
        <f t="shared" si="15"/>
        <v>2117.7906547737443</v>
      </c>
      <c r="K51" s="100">
        <f t="shared" si="15"/>
        <v>2158.4717917562571</v>
      </c>
      <c r="L51" s="100">
        <f t="shared" si="15"/>
        <v>2151.9789916509822</v>
      </c>
      <c r="M51" s="100">
        <f t="shared" si="15"/>
        <v>2209.0419875627831</v>
      </c>
      <c r="N51" s="100">
        <f t="shared" si="15"/>
        <v>2191.2954655183867</v>
      </c>
      <c r="O51" s="100">
        <f t="shared" si="15"/>
        <v>2079.0338213589812</v>
      </c>
      <c r="P51" s="100">
        <f t="shared" si="15"/>
        <v>2189.4811265625976</v>
      </c>
      <c r="Q51" s="100">
        <f t="shared" si="15"/>
        <v>2178.6520836280256</v>
      </c>
      <c r="R51" s="100">
        <f t="shared" si="15"/>
        <v>2278.2593529081182</v>
      </c>
      <c r="S51" s="100">
        <f t="shared" si="15"/>
        <v>2163.8784009674282</v>
      </c>
      <c r="T51" s="100">
        <f t="shared" si="15"/>
        <v>2226.486689831293</v>
      </c>
      <c r="U51" s="100">
        <f t="shared" si="15"/>
        <v>2371.7622802352721</v>
      </c>
      <c r="V51" s="100">
        <f t="shared" si="15"/>
        <v>2241.3427005602689</v>
      </c>
      <c r="W51" s="100">
        <f t="shared" si="15"/>
        <v>2140.303864180848</v>
      </c>
      <c r="X51" s="100">
        <f t="shared" si="15"/>
        <v>2029.2823193574648</v>
      </c>
      <c r="Y51" s="82">
        <f t="shared" si="15"/>
        <v>1906.7267283445588</v>
      </c>
      <c r="Z51" s="82">
        <f t="shared" si="15"/>
        <v>1856.8776527534926</v>
      </c>
      <c r="AA51" s="82">
        <f t="shared" si="15"/>
        <v>1818.2358884068512</v>
      </c>
      <c r="AB51" s="82">
        <f t="shared" si="15"/>
        <v>1830.0256287516142</v>
      </c>
      <c r="AC51" s="82">
        <f t="shared" si="15"/>
        <v>1852.1732603319913</v>
      </c>
      <c r="AD51" s="82">
        <f t="shared" si="15"/>
        <v>1827.4979452542875</v>
      </c>
      <c r="AE51" s="82">
        <f t="shared" si="15"/>
        <v>1870.5162136826505</v>
      </c>
      <c r="AF51" s="82">
        <f t="shared" si="15"/>
        <v>1912.8811387623273</v>
      </c>
      <c r="AG51" s="82">
        <f t="shared" si="15"/>
        <v>1854.913234156475</v>
      </c>
      <c r="AH51" s="43"/>
      <c r="AI51" s="43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</row>
    <row r="52" spans="1:102" x14ac:dyDescent="0.25">
      <c r="A52" s="11"/>
      <c r="B52" s="97"/>
      <c r="C52" s="1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0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10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10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10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10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10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10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10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4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10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10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10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10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3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3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3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3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3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3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3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3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35" x14ac:dyDescent="0.25">
      <c r="A73" s="11"/>
      <c r="B73" s="87" t="s">
        <v>38</v>
      </c>
      <c r="C73" s="48" t="s">
        <v>37</v>
      </c>
      <c r="D73" s="87">
        <v>1990</v>
      </c>
      <c r="E73" s="47">
        <v>1991</v>
      </c>
      <c r="F73" s="47">
        <v>1992</v>
      </c>
      <c r="G73" s="47">
        <v>1993</v>
      </c>
      <c r="H73" s="47">
        <v>1994</v>
      </c>
      <c r="I73" s="47">
        <v>1995</v>
      </c>
      <c r="J73" s="47">
        <v>1996</v>
      </c>
      <c r="K73" s="47">
        <v>1997</v>
      </c>
      <c r="L73" s="47">
        <v>1998</v>
      </c>
      <c r="M73" s="47">
        <v>1999</v>
      </c>
      <c r="N73" s="47">
        <v>2000</v>
      </c>
      <c r="O73" s="47">
        <v>2001</v>
      </c>
      <c r="P73" s="47">
        <v>2002</v>
      </c>
      <c r="Q73" s="47">
        <v>2003</v>
      </c>
      <c r="R73" s="47">
        <v>2004</v>
      </c>
      <c r="S73" s="47">
        <v>2005</v>
      </c>
      <c r="T73" s="47">
        <v>2006</v>
      </c>
      <c r="U73" s="47">
        <v>2007</v>
      </c>
      <c r="V73" s="47">
        <v>2008</v>
      </c>
      <c r="W73" s="47">
        <v>2009</v>
      </c>
      <c r="X73" s="47">
        <v>2010</v>
      </c>
      <c r="Y73" s="38">
        <v>2011</v>
      </c>
      <c r="Z73" s="38">
        <v>2012</v>
      </c>
      <c r="AA73" s="38">
        <v>2013</v>
      </c>
      <c r="AB73" s="38">
        <v>2014</v>
      </c>
      <c r="AC73" s="38">
        <v>2015</v>
      </c>
      <c r="AD73" s="38">
        <v>2016</v>
      </c>
      <c r="AE73" s="38">
        <v>2017</v>
      </c>
      <c r="AF73" s="38">
        <v>2018</v>
      </c>
      <c r="AG73" s="38">
        <v>2019</v>
      </c>
      <c r="AH73" s="42"/>
      <c r="AI73" s="42"/>
    </row>
    <row r="74" spans="1:35" ht="18" x14ac:dyDescent="0.35">
      <c r="A74" s="11"/>
      <c r="B74" s="88" t="s">
        <v>6</v>
      </c>
      <c r="C74" s="89" t="s">
        <v>60</v>
      </c>
      <c r="D74" s="90">
        <v>52.256339687250005</v>
      </c>
      <c r="E74" s="90">
        <v>48.627777945875003</v>
      </c>
      <c r="F74" s="90">
        <v>45.670125973499999</v>
      </c>
      <c r="G74" s="90">
        <v>39.654677162187504</v>
      </c>
      <c r="H74" s="90">
        <v>37.353068341499998</v>
      </c>
      <c r="I74" s="90">
        <v>37.842061164624994</v>
      </c>
      <c r="J74" s="90">
        <v>41.7556405603125</v>
      </c>
      <c r="K74" s="90">
        <v>46.519068504062503</v>
      </c>
      <c r="L74" s="90">
        <v>54.358745967249995</v>
      </c>
      <c r="M74" s="90">
        <v>61.405246905937496</v>
      </c>
      <c r="N74" s="90">
        <v>65.449830021950007</v>
      </c>
      <c r="O74" s="90">
        <v>58.659445362749992</v>
      </c>
      <c r="P74" s="90">
        <v>39.313677956749999</v>
      </c>
      <c r="Q74" s="90">
        <v>32.975809699750002</v>
      </c>
      <c r="R74" s="90">
        <v>50.813966560749996</v>
      </c>
      <c r="S74" s="90">
        <v>54.981288890000009</v>
      </c>
      <c r="T74" s="90">
        <v>62.168088455000003</v>
      </c>
      <c r="U74" s="90">
        <v>64.331651867560012</v>
      </c>
      <c r="V74" s="90">
        <v>61.804693555000007</v>
      </c>
      <c r="W74" s="90">
        <v>28.685283075320005</v>
      </c>
      <c r="X74" s="90">
        <v>10.399972692080002</v>
      </c>
      <c r="Y74" s="57">
        <v>20.143580462280006</v>
      </c>
      <c r="Z74" s="57">
        <v>0.50936247647999999</v>
      </c>
      <c r="AA74" s="57">
        <v>0.55272388644000003</v>
      </c>
      <c r="AB74" s="57">
        <v>0.54749451240000002</v>
      </c>
      <c r="AC74" s="57">
        <v>0.71654013156000007</v>
      </c>
      <c r="AD74" s="57">
        <v>0.77397152472000008</v>
      </c>
      <c r="AE74" s="57">
        <v>0.90232273404000007</v>
      </c>
      <c r="AF74" s="57">
        <v>0.90521219079999993</v>
      </c>
      <c r="AG74" s="57">
        <v>0.95699099012000011</v>
      </c>
      <c r="AH74" s="35"/>
      <c r="AI74" s="35"/>
    </row>
    <row r="75" spans="1:35" ht="18" x14ac:dyDescent="0.35">
      <c r="A75" s="11"/>
      <c r="B75" s="88" t="s">
        <v>7</v>
      </c>
      <c r="C75" s="91" t="s">
        <v>60</v>
      </c>
      <c r="D75" s="90">
        <v>46.848301886792456</v>
      </c>
      <c r="E75" s="90">
        <v>45.310981132075469</v>
      </c>
      <c r="F75" s="90">
        <v>40.483622641509434</v>
      </c>
      <c r="G75" s="90">
        <v>42.557999999999993</v>
      </c>
      <c r="H75" s="90">
        <v>42.966415094339617</v>
      </c>
      <c r="I75" s="90">
        <v>40.98335849056604</v>
      </c>
      <c r="J75" s="90">
        <v>47.783811320754715</v>
      </c>
      <c r="K75" s="90">
        <v>39.949818867924527</v>
      </c>
      <c r="L75" s="90">
        <v>34.845215094339622</v>
      </c>
      <c r="M75" s="90">
        <v>35.20705283018868</v>
      </c>
      <c r="N75" s="90">
        <v>18.317007547169812</v>
      </c>
      <c r="O75" s="90">
        <v>16.017271698113209</v>
      </c>
      <c r="P75" s="90">
        <v>0.45369811320754716</v>
      </c>
      <c r="Q75" s="90">
        <v>0.47860377358490563</v>
      </c>
      <c r="R75" s="90">
        <v>0.38885584464161987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35"/>
      <c r="AI75" s="35"/>
    </row>
    <row r="76" spans="1:35" ht="18" x14ac:dyDescent="0.35">
      <c r="A76" s="11"/>
      <c r="B76" s="88" t="s">
        <v>8</v>
      </c>
      <c r="C76" s="91" t="s">
        <v>60</v>
      </c>
      <c r="D76" s="90">
        <v>844.21849272093868</v>
      </c>
      <c r="E76" s="90">
        <v>729.28925317455264</v>
      </c>
      <c r="F76" s="90">
        <v>507.94252052105691</v>
      </c>
      <c r="G76" s="90">
        <v>468.19597389360285</v>
      </c>
      <c r="H76" s="90">
        <v>435.82249082353007</v>
      </c>
      <c r="I76" s="90">
        <v>469.08058151145946</v>
      </c>
      <c r="J76" s="90">
        <v>424.9302712224794</v>
      </c>
      <c r="K76" s="90">
        <v>546.86586298652901</v>
      </c>
      <c r="L76" s="90">
        <v>681.79387578335638</v>
      </c>
      <c r="M76" s="90">
        <v>816.11093412159926</v>
      </c>
      <c r="N76" s="90">
        <v>868.16855663560455</v>
      </c>
      <c r="O76" s="90">
        <v>876.23618558724195</v>
      </c>
      <c r="P76" s="90">
        <v>890.30448668612462</v>
      </c>
      <c r="Q76" s="90">
        <v>882.78398520403402</v>
      </c>
      <c r="R76" s="90">
        <v>862.97793414333808</v>
      </c>
      <c r="S76" s="90">
        <v>827.51682820909514</v>
      </c>
      <c r="T76" s="90">
        <v>1290.5307782243819</v>
      </c>
      <c r="U76" s="90">
        <v>1425.3723220533482</v>
      </c>
      <c r="V76" s="90">
        <v>1949.8811442899168</v>
      </c>
      <c r="W76" s="90">
        <v>1764.6030770131906</v>
      </c>
      <c r="X76" s="90">
        <v>1781.4676171498377</v>
      </c>
      <c r="Y76" s="57">
        <v>1668.9166203536577</v>
      </c>
      <c r="Z76" s="57">
        <v>1751.284646840084</v>
      </c>
      <c r="AA76" s="57">
        <v>1771.5009538248855</v>
      </c>
      <c r="AB76" s="57">
        <v>1750.482580561513</v>
      </c>
      <c r="AC76" s="57">
        <v>1807.4543303151615</v>
      </c>
      <c r="AD76" s="57">
        <v>1772.1443406546166</v>
      </c>
      <c r="AE76" s="57">
        <v>1823.8809574118795</v>
      </c>
      <c r="AF76" s="57">
        <v>1845.6638814134931</v>
      </c>
      <c r="AG76" s="57">
        <v>1800.0241998390898</v>
      </c>
      <c r="AH76" s="35"/>
      <c r="AI76" s="35"/>
    </row>
    <row r="77" spans="1:35" ht="18" x14ac:dyDescent="0.35">
      <c r="A77" s="11"/>
      <c r="B77" s="88" t="s">
        <v>9</v>
      </c>
      <c r="C77" s="91" t="s">
        <v>60</v>
      </c>
      <c r="D77" s="90">
        <v>6.7649734017292644</v>
      </c>
      <c r="E77" s="90">
        <v>6.6253041308213696</v>
      </c>
      <c r="F77" s="90">
        <v>6.7689445987083277</v>
      </c>
      <c r="G77" s="90">
        <v>7.0152697015519276</v>
      </c>
      <c r="H77" s="90">
        <v>6.9293960101627263</v>
      </c>
      <c r="I77" s="90">
        <v>7.4412221829107272</v>
      </c>
      <c r="J77" s="90">
        <v>7.4013184655099273</v>
      </c>
      <c r="K77" s="90">
        <v>7.2865602901400255</v>
      </c>
      <c r="L77" s="90">
        <v>7.4295130385937274</v>
      </c>
      <c r="M77" s="90">
        <v>6.9792285308444919</v>
      </c>
      <c r="N77" s="90">
        <v>7.3544798068163963</v>
      </c>
      <c r="O77" s="90">
        <v>6.4540770969590309</v>
      </c>
      <c r="P77" s="90">
        <v>6.6865073808821229</v>
      </c>
      <c r="Q77" s="90">
        <v>6.3554558977292652</v>
      </c>
      <c r="R77" s="90">
        <v>7.1404000476541096</v>
      </c>
      <c r="S77" s="90">
        <v>6.8704182663850943</v>
      </c>
      <c r="T77" s="90">
        <v>7.6414170284739207</v>
      </c>
      <c r="U77" s="90">
        <v>7.1614511326000727</v>
      </c>
      <c r="V77" s="90">
        <v>6.3952977293226674</v>
      </c>
      <c r="W77" s="90">
        <v>4.9046690367039307</v>
      </c>
      <c r="X77" s="90">
        <v>5.1329721547256923</v>
      </c>
      <c r="Y77" s="57">
        <v>5.3571541559108322</v>
      </c>
      <c r="Z77" s="57">
        <v>5.3128578952911027</v>
      </c>
      <c r="AA77" s="57">
        <v>5.2625277798818964</v>
      </c>
      <c r="AB77" s="57">
        <v>5.3429897196137413</v>
      </c>
      <c r="AC77" s="57">
        <v>5.6735727014029846</v>
      </c>
      <c r="AD77" s="57">
        <v>5.7573938904590332</v>
      </c>
      <c r="AE77" s="57">
        <v>5.5747994899601974</v>
      </c>
      <c r="AF77" s="57">
        <v>6.1957835853715544</v>
      </c>
      <c r="AG77" s="57">
        <v>5.5528913043874635</v>
      </c>
      <c r="AH77" s="35"/>
      <c r="AI77" s="35"/>
    </row>
    <row r="78" spans="1:35" ht="18" x14ac:dyDescent="0.35">
      <c r="A78" s="11"/>
      <c r="B78" s="88" t="s">
        <v>10</v>
      </c>
      <c r="C78" s="91" t="s">
        <v>60</v>
      </c>
      <c r="D78" s="90">
        <v>0.34414661194926871</v>
      </c>
      <c r="E78" s="90">
        <v>0.69354829829307219</v>
      </c>
      <c r="F78" s="90">
        <v>0.70255239276177739</v>
      </c>
      <c r="G78" s="90">
        <v>1.5785445399612708</v>
      </c>
      <c r="H78" s="90">
        <v>2.0294982693707362</v>
      </c>
      <c r="I78" s="90">
        <v>3.4296861422974523</v>
      </c>
      <c r="J78" s="90">
        <v>10.650622753892511</v>
      </c>
      <c r="K78" s="90">
        <v>16.886959163982002</v>
      </c>
      <c r="L78" s="90">
        <v>26.314948582128707</v>
      </c>
      <c r="M78" s="90">
        <v>37.977970668849785</v>
      </c>
      <c r="N78" s="90">
        <v>43.961977487452273</v>
      </c>
      <c r="O78" s="90">
        <v>41.101574945970597</v>
      </c>
      <c r="P78" s="90">
        <v>49.328820891212487</v>
      </c>
      <c r="Q78" s="90">
        <v>46.558168921517073</v>
      </c>
      <c r="R78" s="90">
        <v>51.465875369749902</v>
      </c>
      <c r="S78" s="90">
        <v>55.560803785955123</v>
      </c>
      <c r="T78" s="90">
        <v>57.39203030239694</v>
      </c>
      <c r="U78" s="90">
        <v>50.851076681232449</v>
      </c>
      <c r="V78" s="90">
        <v>60.443508455516159</v>
      </c>
      <c r="W78" s="90">
        <v>73.117427133187689</v>
      </c>
      <c r="X78" s="90">
        <v>105.10782589069591</v>
      </c>
      <c r="Y78" s="57">
        <v>130.4614723154526</v>
      </c>
      <c r="Z78" s="57">
        <v>140.74764413164129</v>
      </c>
      <c r="AA78" s="57">
        <v>163.38026478130112</v>
      </c>
      <c r="AB78" s="57">
        <v>169.59904284777508</v>
      </c>
      <c r="AC78" s="57">
        <v>179.66159605094157</v>
      </c>
      <c r="AD78" s="57">
        <v>203.8813610919334</v>
      </c>
      <c r="AE78" s="57">
        <v>188.90506612733489</v>
      </c>
      <c r="AF78" s="57">
        <v>163.49897185049622</v>
      </c>
      <c r="AG78" s="57">
        <v>207.33750230824063</v>
      </c>
      <c r="AH78" s="35"/>
      <c r="AI78" s="35"/>
    </row>
    <row r="79" spans="1:35" ht="18" x14ac:dyDescent="0.35">
      <c r="A79" s="11"/>
      <c r="B79" s="88" t="s">
        <v>33</v>
      </c>
      <c r="C79" s="93" t="s">
        <v>60</v>
      </c>
      <c r="D79" s="90">
        <v>7.2426488624940006</v>
      </c>
      <c r="E79" s="90">
        <v>6.8379971620340001</v>
      </c>
      <c r="F79" s="90">
        <v>6.2945896573729998</v>
      </c>
      <c r="G79" s="90">
        <v>6.2065886340949996</v>
      </c>
      <c r="H79" s="90">
        <v>5.7732957654039998</v>
      </c>
      <c r="I79" s="90">
        <v>5.7780892844159997</v>
      </c>
      <c r="J79" s="90">
        <v>6.2068839869749999</v>
      </c>
      <c r="K79" s="90">
        <v>6.23146920774</v>
      </c>
      <c r="L79" s="90">
        <v>6.3833956434370007</v>
      </c>
      <c r="M79" s="90">
        <v>6.5533484737369996</v>
      </c>
      <c r="N79" s="90">
        <v>6.303549422853</v>
      </c>
      <c r="O79" s="90">
        <v>6.0582498724159999</v>
      </c>
      <c r="P79" s="90">
        <v>5.7355508743279993</v>
      </c>
      <c r="Q79" s="90">
        <v>5.6963754581449999</v>
      </c>
      <c r="R79" s="90">
        <v>5.4358407881840005</v>
      </c>
      <c r="S79" s="90">
        <v>6.4783591316300004</v>
      </c>
      <c r="T79" s="90">
        <v>6.8378226238609994</v>
      </c>
      <c r="U79" s="90">
        <v>7.5927826497629995</v>
      </c>
      <c r="V79" s="90">
        <v>7.1663805621609997</v>
      </c>
      <c r="W79" s="90">
        <v>6.6742271262259996</v>
      </c>
      <c r="X79" s="90">
        <v>8.6045821591630016</v>
      </c>
      <c r="Y79" s="57">
        <v>7.0995532232550005</v>
      </c>
      <c r="Z79" s="57">
        <v>9.2891099155330004</v>
      </c>
      <c r="AA79" s="57">
        <v>6.7135940810730004</v>
      </c>
      <c r="AB79" s="57">
        <v>5.5639377114059991</v>
      </c>
      <c r="AC79" s="57">
        <v>4.8538679277100005</v>
      </c>
      <c r="AD79" s="57">
        <v>4.0214824195269996</v>
      </c>
      <c r="AE79" s="57">
        <v>4.79075334842</v>
      </c>
      <c r="AF79" s="57">
        <v>6.2710783616779997</v>
      </c>
      <c r="AG79" s="57">
        <v>4.8539555178149989</v>
      </c>
      <c r="AH79" s="35"/>
      <c r="AI79" s="35"/>
    </row>
    <row r="80" spans="1:35" ht="18" x14ac:dyDescent="0.35">
      <c r="A80" s="11"/>
      <c r="B80" s="87" t="s">
        <v>3</v>
      </c>
      <c r="C80" s="94" t="s">
        <v>61</v>
      </c>
      <c r="D80" s="95">
        <f>SUM(D74:D79)</f>
        <v>957.67490317115369</v>
      </c>
      <c r="E80" s="95">
        <f t="shared" ref="E80:AE80" si="16">SUM(E74:E79)</f>
        <v>837.38486184365149</v>
      </c>
      <c r="F80" s="95">
        <f t="shared" si="16"/>
        <v>607.86235578490937</v>
      </c>
      <c r="G80" s="95">
        <f t="shared" si="16"/>
        <v>565.20905393139867</v>
      </c>
      <c r="H80" s="95">
        <f t="shared" si="16"/>
        <v>530.8741643043071</v>
      </c>
      <c r="I80" s="95">
        <f t="shared" si="16"/>
        <v>564.5549987762746</v>
      </c>
      <c r="J80" s="95">
        <f t="shared" si="16"/>
        <v>538.72854830992401</v>
      </c>
      <c r="K80" s="95">
        <f t="shared" si="16"/>
        <v>663.73973902037812</v>
      </c>
      <c r="L80" s="95">
        <f t="shared" si="16"/>
        <v>811.12569410910555</v>
      </c>
      <c r="M80" s="95">
        <f t="shared" si="16"/>
        <v>964.23378153115664</v>
      </c>
      <c r="N80" s="95">
        <f t="shared" si="16"/>
        <v>1009.5554009218461</v>
      </c>
      <c r="O80" s="95">
        <f t="shared" si="16"/>
        <v>1004.5268045634508</v>
      </c>
      <c r="P80" s="95">
        <f t="shared" si="16"/>
        <v>991.82274190250484</v>
      </c>
      <c r="Q80" s="95">
        <f t="shared" si="16"/>
        <v>974.84839895476023</v>
      </c>
      <c r="R80" s="95">
        <f t="shared" si="16"/>
        <v>978.22287275431779</v>
      </c>
      <c r="S80" s="95">
        <f t="shared" si="16"/>
        <v>951.40769828306532</v>
      </c>
      <c r="T80" s="95">
        <f t="shared" si="16"/>
        <v>1424.5701366341139</v>
      </c>
      <c r="U80" s="95">
        <f t="shared" si="16"/>
        <v>1555.3092843845036</v>
      </c>
      <c r="V80" s="95">
        <f t="shared" si="16"/>
        <v>2085.6910245919166</v>
      </c>
      <c r="W80" s="95">
        <f t="shared" si="16"/>
        <v>1877.9846833846284</v>
      </c>
      <c r="X80" s="95">
        <f t="shared" si="16"/>
        <v>1910.7129700465023</v>
      </c>
      <c r="Y80" s="45">
        <f t="shared" si="16"/>
        <v>1831.978380510556</v>
      </c>
      <c r="Z80" s="45">
        <f t="shared" si="16"/>
        <v>1907.143621259029</v>
      </c>
      <c r="AA80" s="45">
        <f t="shared" si="16"/>
        <v>1947.4100643535814</v>
      </c>
      <c r="AB80" s="45">
        <f t="shared" si="16"/>
        <v>1931.5360453527078</v>
      </c>
      <c r="AC80" s="45">
        <f t="shared" si="16"/>
        <v>1998.3599071267761</v>
      </c>
      <c r="AD80" s="45">
        <f t="shared" si="16"/>
        <v>1986.5785495812563</v>
      </c>
      <c r="AE80" s="45">
        <f t="shared" si="16"/>
        <v>2024.0538991116346</v>
      </c>
      <c r="AF80" s="45">
        <f t="shared" ref="AF80" si="17">SUM(AF74:AF79)</f>
        <v>2022.534927401839</v>
      </c>
      <c r="AG80" s="45">
        <f>SUM(AG74:AG79)</f>
        <v>2018.7255399596527</v>
      </c>
      <c r="AH80" s="43"/>
      <c r="AI80" s="43"/>
    </row>
    <row r="81" spans="1:35" x14ac:dyDescent="0.25">
      <c r="A81" s="11"/>
      <c r="B81" s="97"/>
      <c r="C81" s="11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73"/>
      <c r="Z81" s="73"/>
      <c r="AA81" s="73"/>
      <c r="AB81" s="73"/>
      <c r="AC81" s="73"/>
      <c r="AD81" s="73"/>
      <c r="AE81" s="73"/>
      <c r="AF81" s="73"/>
      <c r="AG81" s="73"/>
      <c r="AI81" s="5" t="s">
        <v>36</v>
      </c>
    </row>
    <row r="82" spans="1:3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3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3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3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3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3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3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3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3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3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  <c r="P91" s="11"/>
      <c r="Q91" s="11"/>
      <c r="R91" s="11"/>
      <c r="S91" s="11"/>
      <c r="T91" s="11"/>
      <c r="U91" s="11"/>
      <c r="V91" s="11"/>
      <c r="W91" s="11"/>
      <c r="X91" s="11"/>
    </row>
    <row r="92" spans="1:3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3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3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3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3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3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3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3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35" x14ac:dyDescent="0.25">
      <c r="A100" s="11"/>
      <c r="B100" s="87" t="s">
        <v>39</v>
      </c>
      <c r="C100" s="48" t="s">
        <v>37</v>
      </c>
      <c r="D100" s="87">
        <v>1990</v>
      </c>
      <c r="E100" s="47">
        <v>1991</v>
      </c>
      <c r="F100" s="47">
        <v>1992</v>
      </c>
      <c r="G100" s="47">
        <v>1993</v>
      </c>
      <c r="H100" s="47">
        <v>1994</v>
      </c>
      <c r="I100" s="47">
        <v>1995</v>
      </c>
      <c r="J100" s="47">
        <v>1996</v>
      </c>
      <c r="K100" s="47">
        <v>1997</v>
      </c>
      <c r="L100" s="47">
        <v>1998</v>
      </c>
      <c r="M100" s="47">
        <v>1999</v>
      </c>
      <c r="N100" s="47">
        <v>2000</v>
      </c>
      <c r="O100" s="47">
        <v>2001</v>
      </c>
      <c r="P100" s="47">
        <v>2002</v>
      </c>
      <c r="Q100" s="47">
        <v>2003</v>
      </c>
      <c r="R100" s="47">
        <v>2004</v>
      </c>
      <c r="S100" s="47">
        <v>2005</v>
      </c>
      <c r="T100" s="47">
        <v>2006</v>
      </c>
      <c r="U100" s="47">
        <v>2007</v>
      </c>
      <c r="V100" s="47">
        <v>2008</v>
      </c>
      <c r="W100" s="47">
        <v>2009</v>
      </c>
      <c r="X100" s="47">
        <v>2010</v>
      </c>
      <c r="Y100" s="38">
        <v>2011</v>
      </c>
      <c r="Z100" s="38">
        <v>2012</v>
      </c>
      <c r="AA100" s="38">
        <v>2013</v>
      </c>
      <c r="AB100" s="38">
        <v>2014</v>
      </c>
      <c r="AC100" s="38">
        <v>2015</v>
      </c>
      <c r="AD100" s="38">
        <v>2016</v>
      </c>
      <c r="AE100" s="38">
        <v>2017</v>
      </c>
      <c r="AF100" s="38">
        <v>2018</v>
      </c>
      <c r="AG100" s="38">
        <v>2019</v>
      </c>
      <c r="AH100" s="42"/>
      <c r="AI100" s="42"/>
    </row>
    <row r="101" spans="1:35" ht="18" x14ac:dyDescent="0.35">
      <c r="A101" s="11"/>
      <c r="B101" s="88" t="s">
        <v>12</v>
      </c>
      <c r="C101" s="89" t="s">
        <v>60</v>
      </c>
      <c r="D101" s="90">
        <v>326.3216078471674</v>
      </c>
      <c r="E101" s="90">
        <v>316.86114599782974</v>
      </c>
      <c r="F101" s="90">
        <v>313.02291246108121</v>
      </c>
      <c r="G101" s="90">
        <v>312.7188588030628</v>
      </c>
      <c r="H101" s="90">
        <v>315.2010213005758</v>
      </c>
      <c r="I101" s="90">
        <v>303.23375868625033</v>
      </c>
      <c r="J101" s="90">
        <v>307.86556155956316</v>
      </c>
      <c r="K101" s="90">
        <v>305.42543254476226</v>
      </c>
      <c r="L101" s="90">
        <v>311.29075289315495</v>
      </c>
      <c r="M101" s="90">
        <v>310.0177059071433</v>
      </c>
      <c r="N101" s="90">
        <v>297.83699173059426</v>
      </c>
      <c r="O101" s="90">
        <v>299.53582416632634</v>
      </c>
      <c r="P101" s="90">
        <v>294.11960761413218</v>
      </c>
      <c r="Q101" s="90">
        <v>290.56052240999134</v>
      </c>
      <c r="R101" s="90">
        <v>286.7254257231549</v>
      </c>
      <c r="S101" s="90">
        <v>289.029125974507</v>
      </c>
      <c r="T101" s="90">
        <v>294.56448094597323</v>
      </c>
      <c r="U101" s="90">
        <v>298.84221730153513</v>
      </c>
      <c r="V101" s="90">
        <v>301.85389401360175</v>
      </c>
      <c r="W101" s="90">
        <v>306.13893784340803</v>
      </c>
      <c r="X101" s="90">
        <v>303.06097745823894</v>
      </c>
      <c r="Y101" s="57">
        <v>302.58864287651352</v>
      </c>
      <c r="Z101" s="57">
        <v>299.58348935032336</v>
      </c>
      <c r="AA101" s="57">
        <v>292.90210638889243</v>
      </c>
      <c r="AB101" s="57">
        <v>311.37704484506315</v>
      </c>
      <c r="AC101" s="57">
        <v>313.84141674597242</v>
      </c>
      <c r="AD101" s="57">
        <v>318.06182815993714</v>
      </c>
      <c r="AE101" s="57">
        <v>311.00870553855987</v>
      </c>
      <c r="AF101" s="57">
        <v>301.14044393239038</v>
      </c>
      <c r="AG101" s="57">
        <v>296.70711455164752</v>
      </c>
      <c r="AH101" s="35"/>
      <c r="AI101" s="35"/>
    </row>
    <row r="102" spans="1:35" ht="18" x14ac:dyDescent="0.35">
      <c r="A102" s="11"/>
      <c r="B102" s="88" t="s">
        <v>13</v>
      </c>
      <c r="C102" s="91" t="s">
        <v>60</v>
      </c>
      <c r="D102" s="90">
        <v>81.66323687218005</v>
      </c>
      <c r="E102" s="90">
        <v>79.352798326811183</v>
      </c>
      <c r="F102" s="90">
        <v>77.132957417829431</v>
      </c>
      <c r="G102" s="90">
        <v>76.916276103397067</v>
      </c>
      <c r="H102" s="90">
        <v>76.822302096295687</v>
      </c>
      <c r="I102" s="90">
        <v>75.025513028613986</v>
      </c>
      <c r="J102" s="90">
        <v>75.840882444790026</v>
      </c>
      <c r="K102" s="90">
        <v>74.892157467819388</v>
      </c>
      <c r="L102" s="90">
        <v>76.871157967541379</v>
      </c>
      <c r="M102" s="90">
        <v>76.619675765841805</v>
      </c>
      <c r="N102" s="90">
        <v>74.868596970322898</v>
      </c>
      <c r="O102" s="90">
        <v>75.327120820201728</v>
      </c>
      <c r="P102" s="90">
        <v>73.751375965828061</v>
      </c>
      <c r="Q102" s="90">
        <v>72.578577116287704</v>
      </c>
      <c r="R102" s="90">
        <v>71.513261992855249</v>
      </c>
      <c r="S102" s="90">
        <v>72.375553101443558</v>
      </c>
      <c r="T102" s="90">
        <v>75.319010190235417</v>
      </c>
      <c r="U102" s="90">
        <v>77.085414248969556</v>
      </c>
      <c r="V102" s="90">
        <v>77.262320023611323</v>
      </c>
      <c r="W102" s="90">
        <v>78.034257656353077</v>
      </c>
      <c r="X102" s="90">
        <v>75.042595855733055</v>
      </c>
      <c r="Y102" s="57">
        <v>76.611269993653465</v>
      </c>
      <c r="Z102" s="57">
        <v>73.754736707479935</v>
      </c>
      <c r="AA102" s="57">
        <v>71.617410240743823</v>
      </c>
      <c r="AB102" s="57">
        <v>77.308206161381719</v>
      </c>
      <c r="AC102" s="57">
        <v>77.802528260834251</v>
      </c>
      <c r="AD102" s="57">
        <v>79.189008316949284</v>
      </c>
      <c r="AE102" s="57">
        <v>78.158248288984026</v>
      </c>
      <c r="AF102" s="57">
        <v>75.781792948553033</v>
      </c>
      <c r="AG102" s="57">
        <v>73.985765840366255</v>
      </c>
      <c r="AH102" s="35"/>
      <c r="AI102" s="35"/>
    </row>
    <row r="103" spans="1:35" ht="18" x14ac:dyDescent="0.35">
      <c r="A103" s="11"/>
      <c r="B103" s="88" t="s">
        <v>14</v>
      </c>
      <c r="C103" s="91" t="s">
        <v>60</v>
      </c>
      <c r="D103" s="90">
        <v>248.26269363947759</v>
      </c>
      <c r="E103" s="90">
        <v>244.54429172722743</v>
      </c>
      <c r="F103" s="90">
        <v>236.0440478634043</v>
      </c>
      <c r="G103" s="90">
        <v>240.58826634731307</v>
      </c>
      <c r="H103" s="90">
        <v>245.82379635895495</v>
      </c>
      <c r="I103" s="90">
        <v>238.78057451260725</v>
      </c>
      <c r="J103" s="90">
        <v>246.76142467637339</v>
      </c>
      <c r="K103" s="90">
        <v>244.37343661077261</v>
      </c>
      <c r="L103" s="90">
        <v>248.61180987784158</v>
      </c>
      <c r="M103" s="90">
        <v>254.79667236321629</v>
      </c>
      <c r="N103" s="90">
        <v>251.56909364826546</v>
      </c>
      <c r="O103" s="90">
        <v>250.57607888095862</v>
      </c>
      <c r="P103" s="90">
        <v>242.54755422689925</v>
      </c>
      <c r="Q103" s="90">
        <v>238.44769039126928</v>
      </c>
      <c r="R103" s="90">
        <v>236.28382892714168</v>
      </c>
      <c r="S103" s="90">
        <v>237.73932173854391</v>
      </c>
      <c r="T103" s="90">
        <v>254.27267129965995</v>
      </c>
      <c r="U103" s="90">
        <v>264.79658720345748</v>
      </c>
      <c r="V103" s="90">
        <v>274.1835420852039</v>
      </c>
      <c r="W103" s="90">
        <v>257.32058098814946</v>
      </c>
      <c r="X103" s="90">
        <v>249.6321145849721</v>
      </c>
      <c r="Y103" s="57">
        <v>248.22928907825315</v>
      </c>
      <c r="Z103" s="57">
        <v>256.24786236589017</v>
      </c>
      <c r="AA103" s="57">
        <v>251.30430026946453</v>
      </c>
      <c r="AB103" s="57">
        <v>273.23266169837007</v>
      </c>
      <c r="AC103" s="57">
        <v>257.44669184216747</v>
      </c>
      <c r="AD103" s="57">
        <v>254.13878677715769</v>
      </c>
      <c r="AE103" s="57">
        <v>264.40591408597533</v>
      </c>
      <c r="AF103" s="57">
        <v>251.79729525417847</v>
      </c>
      <c r="AG103" s="57">
        <v>242.29144750821865</v>
      </c>
      <c r="AH103" s="35"/>
      <c r="AI103" s="35"/>
    </row>
    <row r="104" spans="1:35" ht="18" x14ac:dyDescent="0.35">
      <c r="A104" s="11"/>
      <c r="B104" s="88" t="s">
        <v>15</v>
      </c>
      <c r="C104" s="93" t="s">
        <v>60</v>
      </c>
      <c r="D104" s="90">
        <v>0.51700000000000002</v>
      </c>
      <c r="E104" s="90">
        <v>0.24233146666666666</v>
      </c>
      <c r="F104" s="90">
        <v>0.55757973333333333</v>
      </c>
      <c r="G104" s="90">
        <v>0.49869013333333329</v>
      </c>
      <c r="H104" s="90">
        <v>6.7686666666666673E-2</v>
      </c>
      <c r="I104" s="90">
        <v>6.1221600000000008E-2</v>
      </c>
      <c r="J104" s="90">
        <v>0.41275373333329646</v>
      </c>
      <c r="K104" s="90">
        <v>0.75665919999999987</v>
      </c>
      <c r="L104" s="90">
        <v>7.5803200000000001E-2</v>
      </c>
      <c r="M104" s="90">
        <v>9.421426666666384E-2</v>
      </c>
      <c r="N104" s="90">
        <v>0.11834533333333333</v>
      </c>
      <c r="O104" s="90">
        <v>0.10186586666666667</v>
      </c>
      <c r="P104" s="90">
        <v>0.13691919999999999</v>
      </c>
      <c r="Q104" s="90">
        <v>2.6465890000000005</v>
      </c>
      <c r="R104" s="90">
        <v>4.9528167333333339</v>
      </c>
      <c r="S104" s="90">
        <v>4.2094843999999991</v>
      </c>
      <c r="T104" s="90">
        <v>2.8716423999999998</v>
      </c>
      <c r="U104" s="90">
        <v>1.5525269635845629</v>
      </c>
      <c r="V104" s="90">
        <v>4.7374723122222218</v>
      </c>
      <c r="W104" s="90">
        <v>3.4430504389844439</v>
      </c>
      <c r="X104" s="90">
        <v>2.0871003046666665</v>
      </c>
      <c r="Y104" s="57">
        <v>2.5996383361666666</v>
      </c>
      <c r="Z104" s="57">
        <v>3.5792256916777778</v>
      </c>
      <c r="AA104" s="57">
        <v>2.8903801666666666</v>
      </c>
      <c r="AB104" s="57">
        <v>2.2151572666666666</v>
      </c>
      <c r="AC104" s="57">
        <v>3.4765136999999999</v>
      </c>
      <c r="AD104" s="57">
        <v>2.9089470666666664</v>
      </c>
      <c r="AE104" s="57">
        <v>2.3697695999999997</v>
      </c>
      <c r="AF104" s="57">
        <v>3.194328866666666</v>
      </c>
      <c r="AG104" s="57">
        <v>5.8660550666666662</v>
      </c>
      <c r="AH104" s="35"/>
      <c r="AI104" s="35"/>
    </row>
    <row r="105" spans="1:35" ht="18" x14ac:dyDescent="0.35">
      <c r="A105" s="11"/>
      <c r="B105" s="87" t="s">
        <v>3</v>
      </c>
      <c r="C105" s="94" t="s">
        <v>61</v>
      </c>
      <c r="D105" s="95">
        <f>SUM(D101:D104)</f>
        <v>656.76453835882512</v>
      </c>
      <c r="E105" s="95">
        <f t="shared" ref="E105:AE105" si="18">SUM(E101:E104)</f>
        <v>641.00056751853504</v>
      </c>
      <c r="F105" s="95">
        <f t="shared" si="18"/>
        <v>626.75749747564828</v>
      </c>
      <c r="G105" s="95">
        <f t="shared" si="18"/>
        <v>630.72209138710627</v>
      </c>
      <c r="H105" s="95">
        <f t="shared" si="18"/>
        <v>637.91480642249314</v>
      </c>
      <c r="I105" s="95">
        <f t="shared" si="18"/>
        <v>617.10106782747152</v>
      </c>
      <c r="J105" s="95">
        <f t="shared" si="18"/>
        <v>630.88062241405987</v>
      </c>
      <c r="K105" s="95">
        <f t="shared" si="18"/>
        <v>625.44768582335416</v>
      </c>
      <c r="L105" s="95">
        <f t="shared" si="18"/>
        <v>636.84952393853791</v>
      </c>
      <c r="M105" s="95">
        <f t="shared" si="18"/>
        <v>641.52826830286801</v>
      </c>
      <c r="N105" s="95">
        <f t="shared" si="18"/>
        <v>624.39302768251594</v>
      </c>
      <c r="O105" s="95">
        <f t="shared" si="18"/>
        <v>625.54088973415332</v>
      </c>
      <c r="P105" s="95">
        <f t="shared" si="18"/>
        <v>610.55545700685946</v>
      </c>
      <c r="Q105" s="95">
        <f t="shared" si="18"/>
        <v>604.23337891754829</v>
      </c>
      <c r="R105" s="95">
        <f t="shared" si="18"/>
        <v>599.47533337648508</v>
      </c>
      <c r="S105" s="95">
        <f t="shared" si="18"/>
        <v>603.35348521449441</v>
      </c>
      <c r="T105" s="95">
        <f t="shared" si="18"/>
        <v>627.02780483586866</v>
      </c>
      <c r="U105" s="95">
        <f t="shared" si="18"/>
        <v>642.27674571754665</v>
      </c>
      <c r="V105" s="95">
        <f t="shared" si="18"/>
        <v>658.03722843463913</v>
      </c>
      <c r="W105" s="95">
        <f t="shared" si="18"/>
        <v>644.93682692689492</v>
      </c>
      <c r="X105" s="95">
        <f t="shared" si="18"/>
        <v>629.8227882036108</v>
      </c>
      <c r="Y105" s="45">
        <f t="shared" si="18"/>
        <v>630.02884028458675</v>
      </c>
      <c r="Z105" s="45">
        <f t="shared" si="18"/>
        <v>633.1653141153713</v>
      </c>
      <c r="AA105" s="45">
        <f t="shared" si="18"/>
        <v>618.71419706576751</v>
      </c>
      <c r="AB105" s="45">
        <f t="shared" si="18"/>
        <v>664.13306997148163</v>
      </c>
      <c r="AC105" s="45">
        <f t="shared" si="18"/>
        <v>652.56715054897415</v>
      </c>
      <c r="AD105" s="45">
        <f t="shared" si="18"/>
        <v>654.29857032071084</v>
      </c>
      <c r="AE105" s="45">
        <f t="shared" si="18"/>
        <v>655.94263751351934</v>
      </c>
      <c r="AF105" s="45">
        <f t="shared" ref="AF105:AG105" si="19">SUM(AF101:AF104)</f>
        <v>631.91386100178852</v>
      </c>
      <c r="AG105" s="45">
        <f t="shared" si="19"/>
        <v>618.85038296689913</v>
      </c>
      <c r="AH105" s="43"/>
      <c r="AI105" s="43"/>
    </row>
    <row r="106" spans="1:35" x14ac:dyDescent="0.25">
      <c r="A106" s="11"/>
      <c r="B106" s="97"/>
      <c r="C106" s="1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85"/>
      <c r="Z106" s="85"/>
      <c r="AA106" s="85"/>
      <c r="AB106" s="85"/>
      <c r="AC106" s="85"/>
      <c r="AD106" s="85"/>
      <c r="AE106" s="85"/>
      <c r="AF106" s="85"/>
      <c r="AG106" s="85"/>
    </row>
    <row r="107" spans="1:3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AA107" s="1"/>
    </row>
    <row r="108" spans="1:3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3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3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3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3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3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3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3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3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3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3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3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3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3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3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3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3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3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35" x14ac:dyDescent="0.25">
      <c r="A126" s="11"/>
      <c r="B126" s="87" t="s">
        <v>40</v>
      </c>
      <c r="C126" s="48" t="s">
        <v>37</v>
      </c>
      <c r="D126" s="87">
        <v>1990</v>
      </c>
      <c r="E126" s="47">
        <v>1991</v>
      </c>
      <c r="F126" s="47">
        <v>1992</v>
      </c>
      <c r="G126" s="47">
        <v>1993</v>
      </c>
      <c r="H126" s="47">
        <v>1994</v>
      </c>
      <c r="I126" s="47">
        <v>1995</v>
      </c>
      <c r="J126" s="47">
        <v>1996</v>
      </c>
      <c r="K126" s="47">
        <v>1997</v>
      </c>
      <c r="L126" s="47">
        <v>1998</v>
      </c>
      <c r="M126" s="47">
        <v>1999</v>
      </c>
      <c r="N126" s="47">
        <v>2000</v>
      </c>
      <c r="O126" s="47">
        <v>2001</v>
      </c>
      <c r="P126" s="47">
        <v>2002</v>
      </c>
      <c r="Q126" s="47">
        <v>2003</v>
      </c>
      <c r="R126" s="47">
        <v>2004</v>
      </c>
      <c r="S126" s="47">
        <v>2005</v>
      </c>
      <c r="T126" s="47">
        <v>2006</v>
      </c>
      <c r="U126" s="47">
        <v>2007</v>
      </c>
      <c r="V126" s="47">
        <v>2008</v>
      </c>
      <c r="W126" s="47">
        <v>2009</v>
      </c>
      <c r="X126" s="47">
        <v>2010</v>
      </c>
      <c r="Y126" s="38">
        <v>2011</v>
      </c>
      <c r="Z126" s="38">
        <v>2012</v>
      </c>
      <c r="AA126" s="38">
        <v>2013</v>
      </c>
      <c r="AB126" s="38">
        <v>2014</v>
      </c>
      <c r="AC126" s="38">
        <v>2015</v>
      </c>
      <c r="AD126" s="38">
        <v>2016</v>
      </c>
      <c r="AE126" s="38">
        <v>2017</v>
      </c>
      <c r="AF126" s="38">
        <v>2018</v>
      </c>
      <c r="AG126" s="38">
        <v>2019</v>
      </c>
      <c r="AH126" s="42"/>
      <c r="AI126" s="42"/>
    </row>
    <row r="127" spans="1:35" ht="18" x14ac:dyDescent="0.35">
      <c r="A127" s="11"/>
      <c r="B127" s="88" t="s">
        <v>19</v>
      </c>
      <c r="C127" s="89" t="s">
        <v>60</v>
      </c>
      <c r="D127" s="102">
        <v>149.73224359180495</v>
      </c>
      <c r="E127" s="102">
        <v>154.75155590477738</v>
      </c>
      <c r="F127" s="102">
        <v>168.14846358502928</v>
      </c>
      <c r="G127" s="102">
        <v>179.68923104666308</v>
      </c>
      <c r="H127" s="102">
        <v>190.33919241003571</v>
      </c>
      <c r="I127" s="102">
        <v>201.09490457909786</v>
      </c>
      <c r="J127" s="102">
        <v>204.95623387252914</v>
      </c>
      <c r="K127" s="102">
        <v>208.75624387879702</v>
      </c>
      <c r="L127" s="102">
        <v>214.88154243483393</v>
      </c>
      <c r="M127" s="102">
        <v>221.64651205698209</v>
      </c>
      <c r="N127" s="102">
        <v>227.17540037737282</v>
      </c>
      <c r="O127" s="102">
        <v>235.46736183854097</v>
      </c>
      <c r="P127" s="102">
        <v>236.29149612066971</v>
      </c>
      <c r="Q127" s="102">
        <v>237.08877957030938</v>
      </c>
      <c r="R127" s="102">
        <v>244.82889159437428</v>
      </c>
      <c r="S127" s="102">
        <v>234.37921196633101</v>
      </c>
      <c r="T127" s="102">
        <v>265.32269581775853</v>
      </c>
      <c r="U127" s="102">
        <v>262.41508077476391</v>
      </c>
      <c r="V127" s="102">
        <v>252.08197955104674</v>
      </c>
      <c r="W127" s="102">
        <v>242.79421898440251</v>
      </c>
      <c r="X127" s="102">
        <v>242.68989381530926</v>
      </c>
      <c r="Y127" s="58">
        <v>221.37354613052207</v>
      </c>
      <c r="Z127" s="58">
        <v>195.92564616445776</v>
      </c>
      <c r="AA127" s="58">
        <v>208.1074537581577</v>
      </c>
      <c r="AB127" s="58">
        <v>204.58904049232558</v>
      </c>
      <c r="AC127" s="58">
        <v>200.14798023607082</v>
      </c>
      <c r="AD127" s="58">
        <v>191.97150498230337</v>
      </c>
      <c r="AE127" s="58">
        <v>184.80485083694774</v>
      </c>
      <c r="AF127" s="58">
        <v>192.83175217185243</v>
      </c>
      <c r="AG127" s="58">
        <v>162.89272538557594</v>
      </c>
      <c r="AH127" s="35"/>
      <c r="AI127" s="35"/>
    </row>
    <row r="128" spans="1:35" ht="18" x14ac:dyDescent="0.35">
      <c r="A128" s="11"/>
      <c r="B128" s="88" t="s">
        <v>20</v>
      </c>
      <c r="C128" s="91" t="s">
        <v>60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0.34304000000000001</v>
      </c>
      <c r="J128" s="102">
        <v>0.34304000000000001</v>
      </c>
      <c r="K128" s="102">
        <v>0.34304000000000001</v>
      </c>
      <c r="L128" s="102">
        <v>0.34304000000000001</v>
      </c>
      <c r="M128" s="102">
        <v>0.34304000000000001</v>
      </c>
      <c r="N128" s="102">
        <v>0.34304000000000001</v>
      </c>
      <c r="O128" s="102">
        <v>0.34304000000000001</v>
      </c>
      <c r="P128" s="102">
        <v>0.34304000000000001</v>
      </c>
      <c r="Q128" s="102">
        <v>0.51455999999999991</v>
      </c>
      <c r="R128" s="102">
        <v>0.51455999999999991</v>
      </c>
      <c r="S128" s="102">
        <v>0.85759999999999992</v>
      </c>
      <c r="T128" s="102">
        <v>1.37216</v>
      </c>
      <c r="U128" s="102">
        <v>1.7151999999999998</v>
      </c>
      <c r="V128" s="102">
        <v>1.8193126399999999</v>
      </c>
      <c r="W128" s="102">
        <v>2.1848087244799999</v>
      </c>
      <c r="X128" s="102">
        <v>2.6147431920640001</v>
      </c>
      <c r="Y128" s="58">
        <v>2.4494580812799995</v>
      </c>
      <c r="Z128" s="58">
        <v>1.91746496</v>
      </c>
      <c r="AA128" s="58">
        <v>2.5671398400000003</v>
      </c>
      <c r="AB128" s="58">
        <v>3.4544128000000001</v>
      </c>
      <c r="AC128" s="58">
        <v>3.6536161280000004</v>
      </c>
      <c r="AD128" s="58">
        <v>3.9122494208000003</v>
      </c>
      <c r="AE128" s="58">
        <v>3.7228464025600005</v>
      </c>
      <c r="AF128" s="58">
        <v>4.1174077516800001</v>
      </c>
      <c r="AG128" s="58">
        <v>4.093311610112</v>
      </c>
      <c r="AH128" s="35"/>
      <c r="AI128" s="35"/>
    </row>
    <row r="129" spans="1:35" ht="18" x14ac:dyDescent="0.35">
      <c r="A129" s="11"/>
      <c r="B129" s="88" t="s">
        <v>18</v>
      </c>
      <c r="C129" s="91" t="s">
        <v>60</v>
      </c>
      <c r="D129" s="102">
        <v>15.055159177525512</v>
      </c>
      <c r="E129" s="102">
        <v>14.941539657667798</v>
      </c>
      <c r="F129" s="102">
        <v>14.562318787884408</v>
      </c>
      <c r="G129" s="102">
        <v>12.512133237071936</v>
      </c>
      <c r="H129" s="102">
        <v>11.574038171498445</v>
      </c>
      <c r="I129" s="102">
        <v>10.273340219497227</v>
      </c>
      <c r="J129" s="102">
        <v>9.2476883490454576</v>
      </c>
      <c r="K129" s="102">
        <v>8.8874543231161933</v>
      </c>
      <c r="L129" s="102">
        <v>7.5891978511927753</v>
      </c>
      <c r="M129" s="102">
        <v>6.2800606840948987</v>
      </c>
      <c r="N129" s="102">
        <v>6.0298185105264857</v>
      </c>
      <c r="O129" s="102">
        <v>5.5292089972410414</v>
      </c>
      <c r="P129" s="102">
        <v>5.1488933127525609</v>
      </c>
      <c r="Q129" s="102">
        <v>4.445315657067705</v>
      </c>
      <c r="R129" s="102">
        <v>6.7800387675425391</v>
      </c>
      <c r="S129" s="102">
        <v>5.4745524920987885</v>
      </c>
      <c r="T129" s="102">
        <v>5.5327898723174114</v>
      </c>
      <c r="U129" s="102">
        <v>8.6209444666858275</v>
      </c>
      <c r="V129" s="102">
        <v>6.8306331539132445</v>
      </c>
      <c r="W129" s="102">
        <v>6.6865975583634754</v>
      </c>
      <c r="X129" s="102">
        <v>6.5122992051654096</v>
      </c>
      <c r="Y129" s="58">
        <v>7.1444797801906246</v>
      </c>
      <c r="Z129" s="58">
        <v>6.9025475471280862</v>
      </c>
      <c r="AA129" s="58">
        <v>5.9733521193200012</v>
      </c>
      <c r="AB129" s="58">
        <v>7.8417672927911646</v>
      </c>
      <c r="AC129" s="58">
        <v>7.099509136388134</v>
      </c>
      <c r="AD129" s="58">
        <v>7.4268464206791744</v>
      </c>
      <c r="AE129" s="58">
        <v>7.7987273868057061</v>
      </c>
      <c r="AF129" s="58">
        <v>6.8257945909720972</v>
      </c>
      <c r="AG129" s="58">
        <v>9.3740210721608026</v>
      </c>
      <c r="AH129" s="35"/>
      <c r="AI129" s="35"/>
    </row>
    <row r="130" spans="1:35" ht="18" x14ac:dyDescent="0.35">
      <c r="A130" s="11"/>
      <c r="B130" s="88" t="s">
        <v>17</v>
      </c>
      <c r="C130" s="93" t="s">
        <v>60</v>
      </c>
      <c r="D130" s="102">
        <v>54.577184719350861</v>
      </c>
      <c r="E130" s="102">
        <v>57.490037925957409</v>
      </c>
      <c r="F130" s="102">
        <v>56.899386825593929</v>
      </c>
      <c r="G130" s="102">
        <v>60.695490619330911</v>
      </c>
      <c r="H130" s="102">
        <v>56.530250588878559</v>
      </c>
      <c r="I130" s="102">
        <v>58.660729232419783</v>
      </c>
      <c r="J130" s="102">
        <v>69.789749144994119</v>
      </c>
      <c r="K130" s="102">
        <v>73.756801656359528</v>
      </c>
      <c r="L130" s="102">
        <v>60.668326071041697</v>
      </c>
      <c r="M130" s="102">
        <v>62.241125002241766</v>
      </c>
      <c r="N130" s="102">
        <v>68.004692548303083</v>
      </c>
      <c r="O130" s="102">
        <v>68.302282579270468</v>
      </c>
      <c r="P130" s="102">
        <v>79.673364144892346</v>
      </c>
      <c r="Q130" s="102">
        <v>73.649458340794226</v>
      </c>
      <c r="R130" s="102">
        <v>66.514330732257946</v>
      </c>
      <c r="S130" s="102">
        <v>63.55749979436159</v>
      </c>
      <c r="T130" s="102">
        <v>56.163803470532955</v>
      </c>
      <c r="U130" s="102">
        <v>58.998001394075487</v>
      </c>
      <c r="V130" s="102">
        <v>54.137949223232852</v>
      </c>
      <c r="W130" s="102">
        <v>51.386617252651121</v>
      </c>
      <c r="X130" s="102">
        <v>44.630929391335727</v>
      </c>
      <c r="Y130" s="58">
        <v>47.356463527162113</v>
      </c>
      <c r="Z130" s="58">
        <v>55.43161309847747</v>
      </c>
      <c r="AA130" s="58">
        <v>53.379442865373008</v>
      </c>
      <c r="AB130" s="58">
        <v>44.081387095277286</v>
      </c>
      <c r="AC130" s="58">
        <v>49.989633858876743</v>
      </c>
      <c r="AD130" s="58">
        <v>44.936435317753762</v>
      </c>
      <c r="AE130" s="58">
        <v>48.576368267988258</v>
      </c>
      <c r="AF130" s="58">
        <v>51.083308535961606</v>
      </c>
      <c r="AG130" s="58">
        <v>47.855045065138654</v>
      </c>
      <c r="AH130" s="35"/>
      <c r="AI130" s="35"/>
    </row>
    <row r="131" spans="1:35" ht="18" x14ac:dyDescent="0.35">
      <c r="A131" s="11"/>
      <c r="B131" s="87" t="s">
        <v>3</v>
      </c>
      <c r="C131" s="94" t="s">
        <v>61</v>
      </c>
      <c r="D131" s="103">
        <f>SUM(D127:D130)</f>
        <v>219.36458748868134</v>
      </c>
      <c r="E131" s="103">
        <f t="shared" ref="E131:AE131" si="20">SUM(E127:E130)</f>
        <v>227.18313348840258</v>
      </c>
      <c r="F131" s="103">
        <f t="shared" si="20"/>
        <v>239.61016919850761</v>
      </c>
      <c r="G131" s="103">
        <f t="shared" si="20"/>
        <v>252.89685490306593</v>
      </c>
      <c r="H131" s="103">
        <f t="shared" si="20"/>
        <v>258.44348117041272</v>
      </c>
      <c r="I131" s="103">
        <f t="shared" si="20"/>
        <v>270.37201403101483</v>
      </c>
      <c r="J131" s="103">
        <f t="shared" si="20"/>
        <v>284.33671136656869</v>
      </c>
      <c r="K131" s="103">
        <f t="shared" si="20"/>
        <v>291.74353985827275</v>
      </c>
      <c r="L131" s="103">
        <f t="shared" si="20"/>
        <v>283.4821063570684</v>
      </c>
      <c r="M131" s="103">
        <f t="shared" si="20"/>
        <v>290.51073774331877</v>
      </c>
      <c r="N131" s="103">
        <f t="shared" si="20"/>
        <v>301.55295143620242</v>
      </c>
      <c r="O131" s="103">
        <f t="shared" si="20"/>
        <v>309.64189341505244</v>
      </c>
      <c r="P131" s="103">
        <f t="shared" si="20"/>
        <v>321.4567935783146</v>
      </c>
      <c r="Q131" s="103">
        <f t="shared" si="20"/>
        <v>315.69811356817132</v>
      </c>
      <c r="R131" s="103">
        <f t="shared" si="20"/>
        <v>318.6378210941748</v>
      </c>
      <c r="S131" s="103">
        <f t="shared" si="20"/>
        <v>304.26886425279139</v>
      </c>
      <c r="T131" s="103">
        <f t="shared" si="20"/>
        <v>328.39144916060894</v>
      </c>
      <c r="U131" s="103">
        <f t="shared" si="20"/>
        <v>331.74922663552525</v>
      </c>
      <c r="V131" s="103">
        <f t="shared" si="20"/>
        <v>314.86987456819281</v>
      </c>
      <c r="W131" s="103">
        <f t="shared" si="20"/>
        <v>303.05224251989711</v>
      </c>
      <c r="X131" s="103">
        <f t="shared" si="20"/>
        <v>296.44786560387439</v>
      </c>
      <c r="Y131" s="59">
        <f t="shared" si="20"/>
        <v>278.32394751915484</v>
      </c>
      <c r="Z131" s="59">
        <f t="shared" si="20"/>
        <v>260.17727177006327</v>
      </c>
      <c r="AA131" s="59">
        <f t="shared" si="20"/>
        <v>270.02738858285073</v>
      </c>
      <c r="AB131" s="59">
        <f t="shared" si="20"/>
        <v>259.96660768039402</v>
      </c>
      <c r="AC131" s="59">
        <f t="shared" si="20"/>
        <v>260.89073935933573</v>
      </c>
      <c r="AD131" s="59">
        <f t="shared" si="20"/>
        <v>248.24703614153631</v>
      </c>
      <c r="AE131" s="59">
        <f t="shared" si="20"/>
        <v>244.90279289430168</v>
      </c>
      <c r="AF131" s="59">
        <f t="shared" ref="AF131:AG131" si="21">SUM(AF127:AF130)</f>
        <v>254.85826305046612</v>
      </c>
      <c r="AG131" s="59">
        <f t="shared" si="21"/>
        <v>224.21510313298742</v>
      </c>
      <c r="AH131" s="43"/>
      <c r="AI131" s="43"/>
    </row>
    <row r="132" spans="1:35" x14ac:dyDescent="0.25">
      <c r="A132" s="11"/>
      <c r="B132" s="97"/>
      <c r="C132" s="11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83"/>
      <c r="Z132" s="83"/>
      <c r="AA132" s="83"/>
      <c r="AB132" s="83"/>
      <c r="AC132" s="83"/>
      <c r="AD132" s="83"/>
      <c r="AE132" s="83"/>
      <c r="AF132" s="83"/>
      <c r="AG132" s="83"/>
    </row>
    <row r="133" spans="1:3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3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3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3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3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3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3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3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3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3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4"/>
      <c r="Q142" s="11"/>
      <c r="R142" s="11"/>
      <c r="S142" s="11"/>
      <c r="T142" s="11"/>
      <c r="U142" s="11"/>
      <c r="V142" s="11"/>
      <c r="W142" s="11"/>
      <c r="X142" s="11"/>
    </row>
    <row r="143" spans="1:3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3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102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102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102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102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102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102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102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102" ht="15.75" thickBo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102" s="64" customFormat="1" ht="21" x14ac:dyDescent="0.35">
      <c r="A153" s="99" t="s">
        <v>63</v>
      </c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5"/>
      <c r="AG153" s="65"/>
      <c r="AH153" s="24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</row>
    <row r="154" spans="1:102" x14ac:dyDescent="0.25">
      <c r="A154" s="11"/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102" x14ac:dyDescent="0.25">
      <c r="A155" s="11"/>
      <c r="B155" s="105"/>
      <c r="C155" s="48" t="s">
        <v>37</v>
      </c>
      <c r="D155" s="87">
        <v>1990</v>
      </c>
      <c r="E155" s="47">
        <v>1991</v>
      </c>
      <c r="F155" s="47">
        <v>1992</v>
      </c>
      <c r="G155" s="47">
        <v>1993</v>
      </c>
      <c r="H155" s="47">
        <v>1994</v>
      </c>
      <c r="I155" s="47">
        <v>1995</v>
      </c>
      <c r="J155" s="47">
        <v>1996</v>
      </c>
      <c r="K155" s="47">
        <v>1997</v>
      </c>
      <c r="L155" s="47">
        <v>1998</v>
      </c>
      <c r="M155" s="47">
        <v>1999</v>
      </c>
      <c r="N155" s="47">
        <v>2000</v>
      </c>
      <c r="O155" s="47">
        <v>2001</v>
      </c>
      <c r="P155" s="47">
        <v>2002</v>
      </c>
      <c r="Q155" s="47">
        <v>2003</v>
      </c>
      <c r="R155" s="47">
        <v>2004</v>
      </c>
      <c r="S155" s="47">
        <v>2005</v>
      </c>
      <c r="T155" s="47">
        <v>2006</v>
      </c>
      <c r="U155" s="47">
        <v>2007</v>
      </c>
      <c r="V155" s="47">
        <v>2008</v>
      </c>
      <c r="W155" s="47">
        <v>2009</v>
      </c>
      <c r="X155" s="47">
        <v>2010</v>
      </c>
      <c r="Y155" s="38">
        <v>2011</v>
      </c>
      <c r="Z155" s="38">
        <v>2012</v>
      </c>
      <c r="AA155" s="38">
        <v>2013</v>
      </c>
      <c r="AB155" s="38">
        <v>2014</v>
      </c>
      <c r="AC155" s="38">
        <v>2015</v>
      </c>
      <c r="AD155" s="38">
        <v>2016</v>
      </c>
      <c r="AE155" s="38">
        <v>2017</v>
      </c>
      <c r="AF155" s="38">
        <v>2018</v>
      </c>
      <c r="AG155" s="38">
        <v>2019</v>
      </c>
      <c r="AH155" s="41"/>
      <c r="AI155" s="41"/>
      <c r="AJ155" s="41"/>
    </row>
    <row r="156" spans="1:102" ht="18" x14ac:dyDescent="0.35">
      <c r="A156" s="11"/>
      <c r="B156" s="88" t="s">
        <v>21</v>
      </c>
      <c r="C156" s="89" t="s">
        <v>60</v>
      </c>
      <c r="D156" s="90">
        <f>D51</f>
        <v>1849.0995803295662</v>
      </c>
      <c r="E156" s="90">
        <f t="shared" ref="E156:AG156" si="22">E51</f>
        <v>1760.597040055454</v>
      </c>
      <c r="F156" s="90">
        <f t="shared" si="22"/>
        <v>1906.7376503651049</v>
      </c>
      <c r="G156" s="90">
        <f t="shared" si="22"/>
        <v>2017.2708765124307</v>
      </c>
      <c r="H156" s="90">
        <f t="shared" si="22"/>
        <v>1971.0087219124803</v>
      </c>
      <c r="I156" s="90">
        <f t="shared" si="22"/>
        <v>2061.0807484242077</v>
      </c>
      <c r="J156" s="90">
        <f t="shared" si="22"/>
        <v>2117.7906547737443</v>
      </c>
      <c r="K156" s="90">
        <f t="shared" si="22"/>
        <v>2158.4717917562571</v>
      </c>
      <c r="L156" s="90">
        <f t="shared" si="22"/>
        <v>2151.9789916509822</v>
      </c>
      <c r="M156" s="90">
        <f t="shared" si="22"/>
        <v>2209.0419875627831</v>
      </c>
      <c r="N156" s="90">
        <f t="shared" si="22"/>
        <v>2191.2954655183867</v>
      </c>
      <c r="O156" s="90">
        <f t="shared" si="22"/>
        <v>2079.0338213589812</v>
      </c>
      <c r="P156" s="90">
        <f t="shared" si="22"/>
        <v>2189.4811265625976</v>
      </c>
      <c r="Q156" s="90">
        <f t="shared" si="22"/>
        <v>2178.6520836280256</v>
      </c>
      <c r="R156" s="90">
        <f t="shared" si="22"/>
        <v>2278.2593529081182</v>
      </c>
      <c r="S156" s="90">
        <f t="shared" si="22"/>
        <v>2163.8784009674282</v>
      </c>
      <c r="T156" s="90">
        <f t="shared" si="22"/>
        <v>2226.486689831293</v>
      </c>
      <c r="U156" s="90">
        <f t="shared" si="22"/>
        <v>2371.7622802352721</v>
      </c>
      <c r="V156" s="90">
        <f t="shared" si="22"/>
        <v>2241.3427005602689</v>
      </c>
      <c r="W156" s="90">
        <f t="shared" si="22"/>
        <v>2140.303864180848</v>
      </c>
      <c r="X156" s="90">
        <f t="shared" si="22"/>
        <v>2029.2823193574648</v>
      </c>
      <c r="Y156" s="57">
        <f t="shared" si="22"/>
        <v>1906.7267283445588</v>
      </c>
      <c r="Z156" s="57">
        <f t="shared" si="22"/>
        <v>1856.8776527534926</v>
      </c>
      <c r="AA156" s="57">
        <f t="shared" si="22"/>
        <v>1818.2358884068512</v>
      </c>
      <c r="AB156" s="57">
        <f t="shared" si="22"/>
        <v>1830.0256287516142</v>
      </c>
      <c r="AC156" s="57">
        <f t="shared" si="22"/>
        <v>1852.1732603319913</v>
      </c>
      <c r="AD156" s="57">
        <f t="shared" si="22"/>
        <v>1827.4979452542875</v>
      </c>
      <c r="AE156" s="57">
        <f t="shared" si="22"/>
        <v>1870.5162136826505</v>
      </c>
      <c r="AF156" s="57">
        <f t="shared" si="22"/>
        <v>1912.8811387623273</v>
      </c>
      <c r="AG156" s="57">
        <f t="shared" si="22"/>
        <v>1854.913234156475</v>
      </c>
      <c r="AH156" s="35"/>
      <c r="AI156" s="35"/>
      <c r="AJ156" s="35"/>
    </row>
    <row r="157" spans="1:102" ht="18" x14ac:dyDescent="0.35">
      <c r="A157" s="11"/>
      <c r="B157" s="88" t="s">
        <v>5</v>
      </c>
      <c r="C157" s="91" t="s">
        <v>60</v>
      </c>
      <c r="D157" s="90">
        <f>D80</f>
        <v>957.67490317115369</v>
      </c>
      <c r="E157" s="90">
        <f t="shared" ref="E157:AG157" si="23">E80</f>
        <v>837.38486184365149</v>
      </c>
      <c r="F157" s="90">
        <f t="shared" si="23"/>
        <v>607.86235578490937</v>
      </c>
      <c r="G157" s="90">
        <f t="shared" si="23"/>
        <v>565.20905393139867</v>
      </c>
      <c r="H157" s="90">
        <f t="shared" si="23"/>
        <v>530.8741643043071</v>
      </c>
      <c r="I157" s="90">
        <f t="shared" si="23"/>
        <v>564.5549987762746</v>
      </c>
      <c r="J157" s="90">
        <f t="shared" si="23"/>
        <v>538.72854830992401</v>
      </c>
      <c r="K157" s="90">
        <f t="shared" si="23"/>
        <v>663.73973902037812</v>
      </c>
      <c r="L157" s="90">
        <f t="shared" si="23"/>
        <v>811.12569410910555</v>
      </c>
      <c r="M157" s="90">
        <f t="shared" si="23"/>
        <v>964.23378153115664</v>
      </c>
      <c r="N157" s="90">
        <f t="shared" si="23"/>
        <v>1009.5554009218461</v>
      </c>
      <c r="O157" s="90">
        <f t="shared" si="23"/>
        <v>1004.5268045634508</v>
      </c>
      <c r="P157" s="90">
        <f t="shared" si="23"/>
        <v>991.82274190250484</v>
      </c>
      <c r="Q157" s="90">
        <f t="shared" si="23"/>
        <v>974.84839895476023</v>
      </c>
      <c r="R157" s="90">
        <f t="shared" si="23"/>
        <v>978.22287275431779</v>
      </c>
      <c r="S157" s="90">
        <f t="shared" si="23"/>
        <v>951.40769828306532</v>
      </c>
      <c r="T157" s="90">
        <f t="shared" si="23"/>
        <v>1424.5701366341139</v>
      </c>
      <c r="U157" s="90">
        <f t="shared" si="23"/>
        <v>1555.3092843845036</v>
      </c>
      <c r="V157" s="90">
        <f t="shared" si="23"/>
        <v>2085.6910245919166</v>
      </c>
      <c r="W157" s="90">
        <f t="shared" si="23"/>
        <v>1877.9846833846284</v>
      </c>
      <c r="X157" s="90">
        <f t="shared" si="23"/>
        <v>1910.7129700465023</v>
      </c>
      <c r="Y157" s="57">
        <f t="shared" si="23"/>
        <v>1831.978380510556</v>
      </c>
      <c r="Z157" s="57">
        <f t="shared" si="23"/>
        <v>1907.143621259029</v>
      </c>
      <c r="AA157" s="57">
        <f t="shared" si="23"/>
        <v>1947.4100643535814</v>
      </c>
      <c r="AB157" s="57">
        <f t="shared" si="23"/>
        <v>1931.5360453527078</v>
      </c>
      <c r="AC157" s="57">
        <f t="shared" si="23"/>
        <v>1998.3599071267761</v>
      </c>
      <c r="AD157" s="57">
        <f t="shared" si="23"/>
        <v>1986.5785495812563</v>
      </c>
      <c r="AE157" s="57">
        <f t="shared" si="23"/>
        <v>2024.0538991116346</v>
      </c>
      <c r="AF157" s="57">
        <f t="shared" si="23"/>
        <v>2022.534927401839</v>
      </c>
      <c r="AG157" s="57">
        <f t="shared" si="23"/>
        <v>2018.7255399596527</v>
      </c>
      <c r="AH157" s="35"/>
      <c r="AI157" s="35"/>
      <c r="AJ157" s="35"/>
    </row>
    <row r="158" spans="1:102" ht="18" x14ac:dyDescent="0.35">
      <c r="A158" s="11"/>
      <c r="B158" s="88" t="s">
        <v>11</v>
      </c>
      <c r="C158" s="91" t="s">
        <v>60</v>
      </c>
      <c r="D158" s="90">
        <f>D105</f>
        <v>656.76453835882512</v>
      </c>
      <c r="E158" s="90">
        <f t="shared" ref="E158:AG158" si="24">E105</f>
        <v>641.00056751853504</v>
      </c>
      <c r="F158" s="90">
        <f t="shared" si="24"/>
        <v>626.75749747564828</v>
      </c>
      <c r="G158" s="90">
        <f t="shared" si="24"/>
        <v>630.72209138710627</v>
      </c>
      <c r="H158" s="90">
        <f t="shared" si="24"/>
        <v>637.91480642249314</v>
      </c>
      <c r="I158" s="90">
        <f t="shared" si="24"/>
        <v>617.10106782747152</v>
      </c>
      <c r="J158" s="90">
        <f t="shared" si="24"/>
        <v>630.88062241405987</v>
      </c>
      <c r="K158" s="90">
        <f t="shared" si="24"/>
        <v>625.44768582335416</v>
      </c>
      <c r="L158" s="90">
        <f t="shared" si="24"/>
        <v>636.84952393853791</v>
      </c>
      <c r="M158" s="90">
        <f t="shared" si="24"/>
        <v>641.52826830286801</v>
      </c>
      <c r="N158" s="90">
        <f t="shared" si="24"/>
        <v>624.39302768251594</v>
      </c>
      <c r="O158" s="90">
        <f t="shared" si="24"/>
        <v>625.54088973415332</v>
      </c>
      <c r="P158" s="90">
        <f t="shared" si="24"/>
        <v>610.55545700685946</v>
      </c>
      <c r="Q158" s="90">
        <f t="shared" si="24"/>
        <v>604.23337891754829</v>
      </c>
      <c r="R158" s="90">
        <f t="shared" si="24"/>
        <v>599.47533337648508</v>
      </c>
      <c r="S158" s="90">
        <f t="shared" si="24"/>
        <v>603.35348521449441</v>
      </c>
      <c r="T158" s="90">
        <f t="shared" si="24"/>
        <v>627.02780483586866</v>
      </c>
      <c r="U158" s="90">
        <f t="shared" si="24"/>
        <v>642.27674571754665</v>
      </c>
      <c r="V158" s="90">
        <f t="shared" si="24"/>
        <v>658.03722843463913</v>
      </c>
      <c r="W158" s="90">
        <f t="shared" si="24"/>
        <v>644.93682692689492</v>
      </c>
      <c r="X158" s="90">
        <f t="shared" si="24"/>
        <v>629.8227882036108</v>
      </c>
      <c r="Y158" s="57">
        <f t="shared" si="24"/>
        <v>630.02884028458675</v>
      </c>
      <c r="Z158" s="57">
        <f t="shared" si="24"/>
        <v>633.1653141153713</v>
      </c>
      <c r="AA158" s="57">
        <f t="shared" si="24"/>
        <v>618.71419706576751</v>
      </c>
      <c r="AB158" s="57">
        <f t="shared" si="24"/>
        <v>664.13306997148163</v>
      </c>
      <c r="AC158" s="57">
        <f t="shared" si="24"/>
        <v>652.56715054897415</v>
      </c>
      <c r="AD158" s="57">
        <f t="shared" si="24"/>
        <v>654.29857032071084</v>
      </c>
      <c r="AE158" s="57">
        <f t="shared" si="24"/>
        <v>655.94263751351934</v>
      </c>
      <c r="AF158" s="57">
        <f t="shared" si="24"/>
        <v>631.91386100178852</v>
      </c>
      <c r="AG158" s="57">
        <f t="shared" si="24"/>
        <v>618.85038296689913</v>
      </c>
      <c r="AH158" s="35"/>
      <c r="AI158" s="35"/>
      <c r="AJ158" s="35"/>
    </row>
    <row r="159" spans="1:102" ht="18" x14ac:dyDescent="0.35">
      <c r="A159" s="11"/>
      <c r="B159" s="88" t="s">
        <v>16</v>
      </c>
      <c r="C159" s="91" t="s">
        <v>60</v>
      </c>
      <c r="D159" s="90">
        <f>D131</f>
        <v>219.36458748868134</v>
      </c>
      <c r="E159" s="90">
        <f t="shared" ref="E159:AG159" si="25">E131</f>
        <v>227.18313348840258</v>
      </c>
      <c r="F159" s="90">
        <f t="shared" si="25"/>
        <v>239.61016919850761</v>
      </c>
      <c r="G159" s="90">
        <f t="shared" si="25"/>
        <v>252.89685490306593</v>
      </c>
      <c r="H159" s="90">
        <f t="shared" si="25"/>
        <v>258.44348117041272</v>
      </c>
      <c r="I159" s="90">
        <f t="shared" si="25"/>
        <v>270.37201403101483</v>
      </c>
      <c r="J159" s="90">
        <f t="shared" si="25"/>
        <v>284.33671136656869</v>
      </c>
      <c r="K159" s="90">
        <f t="shared" si="25"/>
        <v>291.74353985827275</v>
      </c>
      <c r="L159" s="90">
        <f t="shared" si="25"/>
        <v>283.4821063570684</v>
      </c>
      <c r="M159" s="90">
        <f t="shared" si="25"/>
        <v>290.51073774331877</v>
      </c>
      <c r="N159" s="90">
        <f t="shared" si="25"/>
        <v>301.55295143620242</v>
      </c>
      <c r="O159" s="90">
        <f t="shared" si="25"/>
        <v>309.64189341505244</v>
      </c>
      <c r="P159" s="90">
        <f t="shared" si="25"/>
        <v>321.4567935783146</v>
      </c>
      <c r="Q159" s="90">
        <f t="shared" si="25"/>
        <v>315.69811356817132</v>
      </c>
      <c r="R159" s="90">
        <f t="shared" si="25"/>
        <v>318.6378210941748</v>
      </c>
      <c r="S159" s="90">
        <f t="shared" si="25"/>
        <v>304.26886425279139</v>
      </c>
      <c r="T159" s="90">
        <f t="shared" si="25"/>
        <v>328.39144916060894</v>
      </c>
      <c r="U159" s="90">
        <f t="shared" si="25"/>
        <v>331.74922663552525</v>
      </c>
      <c r="V159" s="90">
        <f t="shared" si="25"/>
        <v>314.86987456819281</v>
      </c>
      <c r="W159" s="90">
        <f t="shared" si="25"/>
        <v>303.05224251989711</v>
      </c>
      <c r="X159" s="90">
        <f t="shared" si="25"/>
        <v>296.44786560387439</v>
      </c>
      <c r="Y159" s="57">
        <f t="shared" si="25"/>
        <v>278.32394751915484</v>
      </c>
      <c r="Z159" s="57">
        <f t="shared" si="25"/>
        <v>260.17727177006327</v>
      </c>
      <c r="AA159" s="57">
        <f t="shared" si="25"/>
        <v>270.02738858285073</v>
      </c>
      <c r="AB159" s="57">
        <f t="shared" si="25"/>
        <v>259.96660768039402</v>
      </c>
      <c r="AC159" s="57">
        <f t="shared" si="25"/>
        <v>260.89073935933573</v>
      </c>
      <c r="AD159" s="57">
        <f t="shared" si="25"/>
        <v>248.24703614153631</v>
      </c>
      <c r="AE159" s="57">
        <f t="shared" si="25"/>
        <v>244.90279289430168</v>
      </c>
      <c r="AF159" s="57">
        <f t="shared" si="25"/>
        <v>254.85826305046612</v>
      </c>
      <c r="AG159" s="57">
        <f t="shared" si="25"/>
        <v>224.21510313298742</v>
      </c>
      <c r="AH159" s="35"/>
      <c r="AI159" s="35"/>
      <c r="AJ159" s="35"/>
    </row>
    <row r="160" spans="1:102" ht="18" x14ac:dyDescent="0.35">
      <c r="A160" s="11"/>
      <c r="B160" s="88" t="s">
        <v>47</v>
      </c>
      <c r="C160" s="93" t="s">
        <v>60</v>
      </c>
      <c r="D160" s="90">
        <f>D190</f>
        <v>9192.1917871379264</v>
      </c>
      <c r="E160" s="90">
        <f t="shared" ref="E160:AG160" si="26">E190</f>
        <v>9198.3665947638037</v>
      </c>
      <c r="F160" s="90">
        <f t="shared" si="26"/>
        <v>9189.3282935131265</v>
      </c>
      <c r="G160" s="90">
        <f t="shared" si="26"/>
        <v>9196.1670138149111</v>
      </c>
      <c r="H160" s="90">
        <f t="shared" si="26"/>
        <v>9166.9478522255322</v>
      </c>
      <c r="I160" s="90">
        <f t="shared" si="26"/>
        <v>9161.1091508903082</v>
      </c>
      <c r="J160" s="90">
        <f t="shared" si="26"/>
        <v>9159.2945756299723</v>
      </c>
      <c r="K160" s="90">
        <f t="shared" si="26"/>
        <v>9157.7466144309383</v>
      </c>
      <c r="L160" s="90">
        <f t="shared" si="26"/>
        <v>9159.7440122637217</v>
      </c>
      <c r="M160" s="90">
        <f t="shared" si="26"/>
        <v>9169.6883232873297</v>
      </c>
      <c r="N160" s="90">
        <f t="shared" si="26"/>
        <v>9183.8748653186249</v>
      </c>
      <c r="O160" s="90">
        <f t="shared" si="26"/>
        <v>9195.3355944931682</v>
      </c>
      <c r="P160" s="90">
        <f t="shared" si="26"/>
        <v>9219.5948618729672</v>
      </c>
      <c r="Q160" s="90">
        <f t="shared" si="26"/>
        <v>9215.861536682105</v>
      </c>
      <c r="R160" s="90">
        <f t="shared" si="26"/>
        <v>9222.8960536908417</v>
      </c>
      <c r="S160" s="90">
        <f t="shared" si="26"/>
        <v>9233.2788468165636</v>
      </c>
      <c r="T160" s="90">
        <f t="shared" si="26"/>
        <v>9302.8893258410117</v>
      </c>
      <c r="U160" s="90">
        <f t="shared" si="26"/>
        <v>9319.0217788801128</v>
      </c>
      <c r="V160" s="90">
        <f t="shared" si="26"/>
        <v>9339.1054104085106</v>
      </c>
      <c r="W160" s="90">
        <f t="shared" si="26"/>
        <v>9316.4235876287876</v>
      </c>
      <c r="X160" s="90">
        <f t="shared" si="26"/>
        <v>9293.3822360185677</v>
      </c>
      <c r="Y160" s="57">
        <f t="shared" si="26"/>
        <v>9267.8825683713912</v>
      </c>
      <c r="Z160" s="57">
        <f t="shared" si="26"/>
        <v>9262.4750538041026</v>
      </c>
      <c r="AA160" s="57">
        <f t="shared" si="26"/>
        <v>9248.8233682625432</v>
      </c>
      <c r="AB160" s="57">
        <f t="shared" si="26"/>
        <v>9225.0556243432329</v>
      </c>
      <c r="AC160" s="57">
        <f t="shared" si="26"/>
        <v>9202.1794027525448</v>
      </c>
      <c r="AD160" s="57">
        <f t="shared" si="26"/>
        <v>9174.7565176382941</v>
      </c>
      <c r="AE160" s="57">
        <f t="shared" si="26"/>
        <v>9135.226802177338</v>
      </c>
      <c r="AF160" s="57">
        <f t="shared" si="26"/>
        <v>9105.5739702912142</v>
      </c>
      <c r="AG160" s="57">
        <f t="shared" si="26"/>
        <v>9072.0565948866079</v>
      </c>
      <c r="AH160" s="35"/>
      <c r="AI160" s="35"/>
      <c r="AJ160" s="35"/>
    </row>
    <row r="161" spans="1:102" s="2" customFormat="1" ht="18" x14ac:dyDescent="0.35">
      <c r="A161" s="14"/>
      <c r="B161" s="106" t="s">
        <v>46</v>
      </c>
      <c r="C161" s="107" t="s">
        <v>61</v>
      </c>
      <c r="D161" s="108">
        <f>SUM(D156:D159)</f>
        <v>3682.9036093482264</v>
      </c>
      <c r="E161" s="108">
        <f t="shared" ref="E161:AG161" si="27">SUM(E156:E159)</f>
        <v>3466.1656029060432</v>
      </c>
      <c r="F161" s="108">
        <f t="shared" si="27"/>
        <v>3380.9676728241702</v>
      </c>
      <c r="G161" s="108">
        <f t="shared" si="27"/>
        <v>3466.0988767340014</v>
      </c>
      <c r="H161" s="108">
        <f t="shared" si="27"/>
        <v>3398.2411738096935</v>
      </c>
      <c r="I161" s="108">
        <f t="shared" si="27"/>
        <v>3513.1088290589687</v>
      </c>
      <c r="J161" s="108">
        <f t="shared" si="27"/>
        <v>3571.7365368642968</v>
      </c>
      <c r="K161" s="108">
        <f t="shared" si="27"/>
        <v>3739.4027564582625</v>
      </c>
      <c r="L161" s="108">
        <f t="shared" si="27"/>
        <v>3883.4363160556941</v>
      </c>
      <c r="M161" s="108">
        <f t="shared" si="27"/>
        <v>4105.3147751401266</v>
      </c>
      <c r="N161" s="108">
        <f t="shared" si="27"/>
        <v>4126.7968455589507</v>
      </c>
      <c r="O161" s="108">
        <f t="shared" si="27"/>
        <v>4018.7434090716379</v>
      </c>
      <c r="P161" s="108">
        <f t="shared" si="27"/>
        <v>4113.316119050276</v>
      </c>
      <c r="Q161" s="108">
        <f t="shared" si="27"/>
        <v>4073.4319750685054</v>
      </c>
      <c r="R161" s="108">
        <f t="shared" si="27"/>
        <v>4174.5953801330961</v>
      </c>
      <c r="S161" s="108">
        <f t="shared" si="27"/>
        <v>4022.9084487177793</v>
      </c>
      <c r="T161" s="108">
        <f t="shared" si="27"/>
        <v>4606.4760804618845</v>
      </c>
      <c r="U161" s="108">
        <f t="shared" si="27"/>
        <v>4901.0975369728476</v>
      </c>
      <c r="V161" s="108">
        <f t="shared" si="27"/>
        <v>5299.9408281550177</v>
      </c>
      <c r="W161" s="108">
        <f t="shared" si="27"/>
        <v>4966.2776170122688</v>
      </c>
      <c r="X161" s="108">
        <f t="shared" si="27"/>
        <v>4866.2659432114524</v>
      </c>
      <c r="Y161" s="44">
        <f t="shared" si="27"/>
        <v>4647.0578966588564</v>
      </c>
      <c r="Z161" s="44">
        <f t="shared" si="27"/>
        <v>4657.363859897956</v>
      </c>
      <c r="AA161" s="44">
        <f t="shared" si="27"/>
        <v>4654.3875384090516</v>
      </c>
      <c r="AB161" s="44">
        <f t="shared" si="27"/>
        <v>4685.6613517561982</v>
      </c>
      <c r="AC161" s="44">
        <f t="shared" si="27"/>
        <v>4763.9910573670768</v>
      </c>
      <c r="AD161" s="44">
        <f t="shared" si="27"/>
        <v>4716.6221012977903</v>
      </c>
      <c r="AE161" s="44">
        <f t="shared" si="27"/>
        <v>4795.4155432021053</v>
      </c>
      <c r="AF161" s="44">
        <f t="shared" si="27"/>
        <v>4822.1881902164205</v>
      </c>
      <c r="AG161" s="44">
        <f t="shared" si="27"/>
        <v>4716.7042602160145</v>
      </c>
      <c r="AH161" s="43"/>
      <c r="AI161" s="43"/>
      <c r="AJ161" s="43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</row>
    <row r="162" spans="1:102" s="2" customFormat="1" ht="18" x14ac:dyDescent="0.35">
      <c r="A162" s="14"/>
      <c r="B162" s="94" t="s">
        <v>48</v>
      </c>
      <c r="C162" s="94" t="s">
        <v>61</v>
      </c>
      <c r="D162" s="96">
        <f>SUM(D156:D160)</f>
        <v>12875.095396486153</v>
      </c>
      <c r="E162" s="96">
        <f t="shared" ref="E162:AG162" si="28">SUM(E156:E160)</f>
        <v>12664.532197669847</v>
      </c>
      <c r="F162" s="96">
        <f t="shared" si="28"/>
        <v>12570.295966337297</v>
      </c>
      <c r="G162" s="96">
        <f t="shared" si="28"/>
        <v>12662.265890548912</v>
      </c>
      <c r="H162" s="96">
        <f t="shared" si="28"/>
        <v>12565.189026035227</v>
      </c>
      <c r="I162" s="96">
        <f t="shared" si="28"/>
        <v>12674.217979949277</v>
      </c>
      <c r="J162" s="96">
        <f t="shared" si="28"/>
        <v>12731.031112494269</v>
      </c>
      <c r="K162" s="96">
        <f t="shared" si="28"/>
        <v>12897.149370889201</v>
      </c>
      <c r="L162" s="96">
        <f t="shared" si="28"/>
        <v>13043.180328319417</v>
      </c>
      <c r="M162" s="96">
        <f t="shared" si="28"/>
        <v>13275.003098427456</v>
      </c>
      <c r="N162" s="96">
        <f t="shared" si="28"/>
        <v>13310.671710877576</v>
      </c>
      <c r="O162" s="96">
        <f t="shared" si="28"/>
        <v>13214.079003564806</v>
      </c>
      <c r="P162" s="96">
        <f t="shared" si="28"/>
        <v>13332.910980923243</v>
      </c>
      <c r="Q162" s="96">
        <f t="shared" si="28"/>
        <v>13289.293511750609</v>
      </c>
      <c r="R162" s="96">
        <f t="shared" si="28"/>
        <v>13397.491433823938</v>
      </c>
      <c r="S162" s="96">
        <f t="shared" si="28"/>
        <v>13256.187295534342</v>
      </c>
      <c r="T162" s="96">
        <f t="shared" si="28"/>
        <v>13909.365406302895</v>
      </c>
      <c r="U162" s="96">
        <f t="shared" si="28"/>
        <v>14220.11931585296</v>
      </c>
      <c r="V162" s="96">
        <f t="shared" si="28"/>
        <v>14639.046238563529</v>
      </c>
      <c r="W162" s="96">
        <f t="shared" si="28"/>
        <v>14282.701204641056</v>
      </c>
      <c r="X162" s="96">
        <f t="shared" si="28"/>
        <v>14159.64817923002</v>
      </c>
      <c r="Y162" s="96">
        <f t="shared" si="28"/>
        <v>13914.940465030248</v>
      </c>
      <c r="Z162" s="96">
        <f t="shared" si="28"/>
        <v>13919.838913702059</v>
      </c>
      <c r="AA162" s="96">
        <f t="shared" si="28"/>
        <v>13903.210906671595</v>
      </c>
      <c r="AB162" s="96">
        <f t="shared" si="28"/>
        <v>13910.716976099431</v>
      </c>
      <c r="AC162" s="96">
        <f t="shared" si="28"/>
        <v>13966.170460119622</v>
      </c>
      <c r="AD162" s="96">
        <f t="shared" si="28"/>
        <v>13891.378618936084</v>
      </c>
      <c r="AE162" s="96">
        <f t="shared" si="28"/>
        <v>13930.642345379443</v>
      </c>
      <c r="AF162" s="96">
        <f t="shared" si="28"/>
        <v>13927.762160507635</v>
      </c>
      <c r="AG162" s="96">
        <f t="shared" si="28"/>
        <v>13788.760855102622</v>
      </c>
      <c r="AH162" s="43"/>
      <c r="AI162" s="43"/>
      <c r="AJ162" s="43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</row>
    <row r="163" spans="1:102" x14ac:dyDescent="0.25">
      <c r="A163" s="11"/>
      <c r="B163" s="97"/>
      <c r="C163" s="11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84"/>
      <c r="Z163" s="84"/>
      <c r="AA163" s="84"/>
      <c r="AB163" s="84"/>
      <c r="AC163" s="84"/>
      <c r="AD163" s="84"/>
      <c r="AE163" s="84"/>
      <c r="AF163" s="84"/>
      <c r="AG163" s="84"/>
    </row>
    <row r="164" spans="1:102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102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102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102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102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102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102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102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102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4"/>
      <c r="R172" s="11"/>
      <c r="S172" s="11"/>
      <c r="T172" s="11"/>
      <c r="U172" s="11"/>
      <c r="V172" s="11"/>
      <c r="W172" s="11"/>
      <c r="X172" s="11"/>
    </row>
    <row r="173" spans="1:102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102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102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102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102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102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102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102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102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102" s="2" customFormat="1" x14ac:dyDescent="0.25">
      <c r="A182" s="14"/>
      <c r="B182" s="87" t="s">
        <v>62</v>
      </c>
      <c r="C182" s="48" t="s">
        <v>37</v>
      </c>
      <c r="D182" s="87">
        <v>1990</v>
      </c>
      <c r="E182" s="47">
        <v>1991</v>
      </c>
      <c r="F182" s="47">
        <v>1992</v>
      </c>
      <c r="G182" s="47">
        <v>1993</v>
      </c>
      <c r="H182" s="47">
        <v>1994</v>
      </c>
      <c r="I182" s="47">
        <v>1995</v>
      </c>
      <c r="J182" s="47">
        <v>1996</v>
      </c>
      <c r="K182" s="47">
        <v>1997</v>
      </c>
      <c r="L182" s="47">
        <v>1998</v>
      </c>
      <c r="M182" s="47">
        <v>1999</v>
      </c>
      <c r="N182" s="47">
        <v>2000</v>
      </c>
      <c r="O182" s="47">
        <v>2001</v>
      </c>
      <c r="P182" s="47">
        <v>2002</v>
      </c>
      <c r="Q182" s="47">
        <v>2003</v>
      </c>
      <c r="R182" s="47">
        <v>2004</v>
      </c>
      <c r="S182" s="47">
        <v>2005</v>
      </c>
      <c r="T182" s="47">
        <v>2006</v>
      </c>
      <c r="U182" s="47">
        <v>2007</v>
      </c>
      <c r="V182" s="47">
        <v>2008</v>
      </c>
      <c r="W182" s="47">
        <v>2009</v>
      </c>
      <c r="X182" s="47">
        <v>2010</v>
      </c>
      <c r="Y182" s="47">
        <v>2011</v>
      </c>
      <c r="Z182" s="47">
        <v>2012</v>
      </c>
      <c r="AA182" s="47">
        <v>2013</v>
      </c>
      <c r="AB182" s="47">
        <v>2014</v>
      </c>
      <c r="AC182" s="47">
        <v>2015</v>
      </c>
      <c r="AD182" s="47">
        <v>2016</v>
      </c>
      <c r="AE182" s="47">
        <v>2017</v>
      </c>
      <c r="AF182" s="47">
        <v>2018</v>
      </c>
      <c r="AG182" s="47">
        <v>2019</v>
      </c>
      <c r="AH182" s="42"/>
      <c r="AI182" s="10"/>
      <c r="AJ182" s="10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</row>
    <row r="183" spans="1:102" ht="18" x14ac:dyDescent="0.35">
      <c r="A183" s="11"/>
      <c r="B183" s="88" t="s">
        <v>22</v>
      </c>
      <c r="C183" s="89" t="s">
        <v>60</v>
      </c>
      <c r="D183" s="90">
        <v>-43.227997311165609</v>
      </c>
      <c r="E183" s="90">
        <v>-44.591561335100337</v>
      </c>
      <c r="F183" s="90">
        <v>-49.081970506148039</v>
      </c>
      <c r="G183" s="90">
        <v>-54.20615306986776</v>
      </c>
      <c r="H183" s="90">
        <v>-57.095199287724519</v>
      </c>
      <c r="I183" s="90">
        <v>-66.633865440569764</v>
      </c>
      <c r="J183" s="90">
        <v>-70.784051765011242</v>
      </c>
      <c r="K183" s="90">
        <v>-77.644375067003125</v>
      </c>
      <c r="L183" s="90">
        <v>-86.080096220098284</v>
      </c>
      <c r="M183" s="90">
        <v>-92.391546455296194</v>
      </c>
      <c r="N183" s="90">
        <v>-102.5700665615189</v>
      </c>
      <c r="O183" s="90">
        <v>-108.20130665859365</v>
      </c>
      <c r="P183" s="90">
        <v>-117.43209267907461</v>
      </c>
      <c r="Q183" s="90">
        <v>-128.18359195677127</v>
      </c>
      <c r="R183" s="90">
        <v>-134.1198101878928</v>
      </c>
      <c r="S183" s="90">
        <v>-153.51401524445478</v>
      </c>
      <c r="T183" s="90">
        <v>-159.78120493942222</v>
      </c>
      <c r="U183" s="90">
        <v>-167.48654602692096</v>
      </c>
      <c r="V183" s="90">
        <v>-171.50051666901925</v>
      </c>
      <c r="W183" s="90">
        <v>-185.07777624927499</v>
      </c>
      <c r="X183" s="90">
        <v>-208.45726223933005</v>
      </c>
      <c r="Y183" s="90">
        <v>-235.5940678691536</v>
      </c>
      <c r="Z183" s="90">
        <v>-246.1292646609588</v>
      </c>
      <c r="AA183" s="90">
        <v>-264.72292112331667</v>
      </c>
      <c r="AB183" s="90">
        <v>-288.43873406001268</v>
      </c>
      <c r="AC183" s="90">
        <v>-312.56292636355732</v>
      </c>
      <c r="AD183" s="90">
        <v>-335.962369653839</v>
      </c>
      <c r="AE183" s="90">
        <v>-374.44962858443137</v>
      </c>
      <c r="AF183" s="90">
        <v>-403.12764333641417</v>
      </c>
      <c r="AG183" s="90">
        <v>-446.21303552611641</v>
      </c>
      <c r="AH183" s="35"/>
      <c r="AI183" s="9"/>
      <c r="AJ183" s="9"/>
    </row>
    <row r="184" spans="1:102" ht="18" x14ac:dyDescent="0.35">
      <c r="A184" s="11"/>
      <c r="B184" s="88" t="s">
        <v>23</v>
      </c>
      <c r="C184" s="91" t="s">
        <v>60</v>
      </c>
      <c r="D184" s="90">
        <v>1975.0288786025292</v>
      </c>
      <c r="E184" s="90">
        <v>1972.9011282913009</v>
      </c>
      <c r="F184" s="90">
        <v>1970.1641701728136</v>
      </c>
      <c r="G184" s="90">
        <v>1967.460456008806</v>
      </c>
      <c r="H184" s="90">
        <v>1964.7712698389346</v>
      </c>
      <c r="I184" s="90">
        <v>1962.0619976391772</v>
      </c>
      <c r="J184" s="90">
        <v>1959.3268773165421</v>
      </c>
      <c r="K184" s="90">
        <v>1956.6345730457667</v>
      </c>
      <c r="L184" s="90">
        <v>1953.9292733205157</v>
      </c>
      <c r="M184" s="90">
        <v>1951.288592237463</v>
      </c>
      <c r="N184" s="90">
        <v>1948.6205649288024</v>
      </c>
      <c r="O184" s="90">
        <v>1946.0243560704305</v>
      </c>
      <c r="P184" s="90">
        <v>1943.436499399689</v>
      </c>
      <c r="Q184" s="90">
        <v>1940.8508792672949</v>
      </c>
      <c r="R184" s="90">
        <v>1938.2234602546357</v>
      </c>
      <c r="S184" s="90">
        <v>1935.6715424124729</v>
      </c>
      <c r="T184" s="90">
        <v>1933.182101434342</v>
      </c>
      <c r="U184" s="90">
        <v>1930.652926124367</v>
      </c>
      <c r="V184" s="90">
        <v>1928.1848302580192</v>
      </c>
      <c r="W184" s="90">
        <v>1925.7510499370885</v>
      </c>
      <c r="X184" s="90">
        <v>1923.3247243493458</v>
      </c>
      <c r="Y184" s="90">
        <v>1920.8958699647987</v>
      </c>
      <c r="Z184" s="90">
        <v>1918.4644944910551</v>
      </c>
      <c r="AA184" s="90">
        <v>1916.0306056005379</v>
      </c>
      <c r="AB184" s="90">
        <v>1913.5942109306998</v>
      </c>
      <c r="AC184" s="90">
        <v>1911.2598694175672</v>
      </c>
      <c r="AD184" s="90">
        <v>1908.4990092959522</v>
      </c>
      <c r="AE184" s="90">
        <v>1906.268909432994</v>
      </c>
      <c r="AF184" s="90">
        <v>1903.8225673283669</v>
      </c>
      <c r="AG184" s="90">
        <v>1901.3722475282998</v>
      </c>
      <c r="AH184" s="35"/>
      <c r="AI184" s="9"/>
      <c r="AJ184" s="9"/>
    </row>
    <row r="185" spans="1:102" ht="18" x14ac:dyDescent="0.35">
      <c r="A185" s="11"/>
      <c r="B185" s="88" t="s">
        <v>24</v>
      </c>
      <c r="C185" s="91" t="s">
        <v>60</v>
      </c>
      <c r="D185" s="90">
        <v>5371.7913311698831</v>
      </c>
      <c r="E185" s="90">
        <v>5372.2667766663099</v>
      </c>
      <c r="F185" s="90">
        <v>5371.106017073882</v>
      </c>
      <c r="G185" s="90">
        <v>5371.6009967878963</v>
      </c>
      <c r="H185" s="90">
        <v>5372.460451218124</v>
      </c>
      <c r="I185" s="90">
        <v>5374.7770536295147</v>
      </c>
      <c r="J185" s="90">
        <v>5376.0930244653282</v>
      </c>
      <c r="K185" s="90">
        <v>5385.5545397493115</v>
      </c>
      <c r="L185" s="90">
        <v>5401.8074400649275</v>
      </c>
      <c r="M185" s="90">
        <v>5422.4918058008125</v>
      </c>
      <c r="N185" s="90">
        <v>5455.421889933843</v>
      </c>
      <c r="O185" s="90">
        <v>5478.7662693524489</v>
      </c>
      <c r="P185" s="90">
        <v>5515.2217517635963</v>
      </c>
      <c r="Q185" s="90">
        <v>5531.4098638291434</v>
      </c>
      <c r="R185" s="90">
        <v>5544.6338311497084</v>
      </c>
      <c r="S185" s="90">
        <v>5571.9627803423973</v>
      </c>
      <c r="T185" s="90">
        <v>5648.987838822266</v>
      </c>
      <c r="U185" s="90">
        <v>5687.1585547370996</v>
      </c>
      <c r="V185" s="90">
        <v>5741.1837038793064</v>
      </c>
      <c r="W185" s="90">
        <v>5749.0877868052439</v>
      </c>
      <c r="X185" s="90">
        <v>5754.6048918058568</v>
      </c>
      <c r="Y185" s="90">
        <v>5760.3195906670453</v>
      </c>
      <c r="Z185" s="90">
        <v>5769.6655305627501</v>
      </c>
      <c r="AA185" s="90">
        <v>5778.6645449356492</v>
      </c>
      <c r="AB185" s="90">
        <v>5782.6585143103785</v>
      </c>
      <c r="AC185" s="90">
        <v>5787.8098479041309</v>
      </c>
      <c r="AD185" s="90">
        <v>5788.2039152999942</v>
      </c>
      <c r="AE185" s="90">
        <v>5791.0633702804143</v>
      </c>
      <c r="AF185" s="90">
        <v>5799.7802177655331</v>
      </c>
      <c r="AG185" s="90">
        <v>5808.7139042703657</v>
      </c>
      <c r="AH185" s="35"/>
      <c r="AI185" s="9"/>
      <c r="AJ185" s="9"/>
    </row>
    <row r="186" spans="1:102" ht="18" x14ac:dyDescent="0.35">
      <c r="A186" s="11"/>
      <c r="B186" s="88" t="s">
        <v>25</v>
      </c>
      <c r="C186" s="91" t="s">
        <v>60</v>
      </c>
      <c r="D186" s="90">
        <v>1872.2094299319081</v>
      </c>
      <c r="E186" s="90">
        <v>1881.400106396527</v>
      </c>
      <c r="F186" s="90">
        <v>1880.7499320278118</v>
      </c>
      <c r="G186" s="90">
        <v>1880.1143376590967</v>
      </c>
      <c r="H186" s="90">
        <v>1879.0315902095886</v>
      </c>
      <c r="I186" s="90">
        <v>1877.4997767477782</v>
      </c>
      <c r="J186" s="90">
        <v>1879.5454025270446</v>
      </c>
      <c r="K186" s="90">
        <v>1877.1266783698643</v>
      </c>
      <c r="L186" s="90">
        <v>1873.7390102824288</v>
      </c>
      <c r="M186" s="90">
        <v>1869.6408140801404</v>
      </c>
      <c r="N186" s="90">
        <v>1864.0991578368466</v>
      </c>
      <c r="O186" s="90">
        <v>1860.6502256427607</v>
      </c>
      <c r="P186" s="90">
        <v>1855.6270980702336</v>
      </c>
      <c r="Q186" s="90">
        <v>1852.5331638925497</v>
      </c>
      <c r="R186" s="90">
        <v>1849.1965043774314</v>
      </c>
      <c r="S186" s="90">
        <v>1844.5102148213073</v>
      </c>
      <c r="T186" s="90">
        <v>1838.4114814602831</v>
      </c>
      <c r="U186" s="90">
        <v>1828.8320963514198</v>
      </c>
      <c r="V186" s="90">
        <v>1821.1867208232068</v>
      </c>
      <c r="W186" s="90">
        <v>1819.8089144260919</v>
      </c>
      <c r="X186" s="90">
        <v>1818.1073220937014</v>
      </c>
      <c r="Y186" s="90">
        <v>1816.4505342184827</v>
      </c>
      <c r="Z186" s="90">
        <v>1814.6721091146778</v>
      </c>
      <c r="AA186" s="90">
        <v>1812.9306473442061</v>
      </c>
      <c r="AB186" s="90">
        <v>1811.6164087963416</v>
      </c>
      <c r="AC186" s="90">
        <v>1809.9117714916633</v>
      </c>
      <c r="AD186" s="90">
        <v>1808.1800480494574</v>
      </c>
      <c r="AE186" s="90">
        <v>1806.5711696566509</v>
      </c>
      <c r="AF186" s="90">
        <v>1799.3735635509472</v>
      </c>
      <c r="AG186" s="90">
        <v>1802.334163059282</v>
      </c>
      <c r="AH186" s="35"/>
      <c r="AI186" s="9"/>
      <c r="AJ186" s="9"/>
    </row>
    <row r="187" spans="1:102" ht="18" x14ac:dyDescent="0.35">
      <c r="A187" s="11"/>
      <c r="B187" s="88" t="s">
        <v>26</v>
      </c>
      <c r="C187" s="91" t="s">
        <v>60</v>
      </c>
      <c r="D187" s="90">
        <v>16.390144744771799</v>
      </c>
      <c r="E187" s="90">
        <v>16.390144744766111</v>
      </c>
      <c r="F187" s="90">
        <v>16.39014474476798</v>
      </c>
      <c r="G187" s="90">
        <v>31.197376428979489</v>
      </c>
      <c r="H187" s="90">
        <v>7.7797402466097303</v>
      </c>
      <c r="I187" s="90">
        <v>13.404188314406721</v>
      </c>
      <c r="J187" s="90">
        <v>15.113323086068251</v>
      </c>
      <c r="K187" s="90">
        <v>16.074679535143911</v>
      </c>
      <c r="L187" s="90">
        <v>16.355674787353969</v>
      </c>
      <c r="M187" s="90">
        <v>18.65524577713769</v>
      </c>
      <c r="N187" s="90">
        <v>18.302884161681039</v>
      </c>
      <c r="O187" s="90">
        <v>18.092879955109101</v>
      </c>
      <c r="P187" s="90">
        <v>22.739328758663859</v>
      </c>
      <c r="Q187" s="90">
        <v>19.252398499932749</v>
      </c>
      <c r="R187" s="90">
        <v>24.96164219673819</v>
      </c>
      <c r="S187" s="90">
        <v>34.648572061717971</v>
      </c>
      <c r="T187" s="90">
        <v>42.073419483752467</v>
      </c>
      <c r="U187" s="90">
        <v>39.862140946223711</v>
      </c>
      <c r="V187" s="90">
        <v>20.061120658048161</v>
      </c>
      <c r="W187" s="90">
        <v>6.8627296319406099</v>
      </c>
      <c r="X187" s="90">
        <v>5.8327796885197101</v>
      </c>
      <c r="Y187" s="90">
        <v>5.8432615448079499</v>
      </c>
      <c r="Z187" s="90">
        <v>5.8625626675001197</v>
      </c>
      <c r="AA187" s="90">
        <v>5.9870345376196701</v>
      </c>
      <c r="AB187" s="90">
        <v>5.6904625297041598</v>
      </c>
      <c r="AC187" s="90">
        <v>5.8822084327832203</v>
      </c>
      <c r="AD187" s="90">
        <v>5.8741595796694899</v>
      </c>
      <c r="AE187" s="90">
        <v>5.8654713102090303</v>
      </c>
      <c r="AF187" s="90">
        <v>5.8754774105977496</v>
      </c>
      <c r="AG187" s="90">
        <v>5.8777465315223996</v>
      </c>
      <c r="AH187" s="35"/>
      <c r="AI187" s="9"/>
      <c r="AJ187" s="9"/>
    </row>
    <row r="188" spans="1:102" ht="18" x14ac:dyDescent="0.35">
      <c r="A188" s="11"/>
      <c r="B188" s="88" t="s">
        <v>45</v>
      </c>
      <c r="C188" s="91" t="s">
        <v>60</v>
      </c>
      <c r="D188" s="90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0">
        <v>0</v>
      </c>
      <c r="S188" s="90">
        <v>0</v>
      </c>
      <c r="T188" s="92">
        <v>1.260667456475E-2</v>
      </c>
      <c r="U188" s="90">
        <v>0</v>
      </c>
      <c r="V188" s="90">
        <v>4.4553709309299999E-3</v>
      </c>
      <c r="W188" s="90">
        <v>5.0629215004000005E-4</v>
      </c>
      <c r="X188" s="90">
        <v>0</v>
      </c>
      <c r="Y188" s="90">
        <v>0</v>
      </c>
      <c r="Z188" s="90">
        <v>2.0251685947E-4</v>
      </c>
      <c r="AA188" s="90">
        <v>0</v>
      </c>
      <c r="AB188" s="90">
        <v>0</v>
      </c>
      <c r="AC188" s="90">
        <v>2.7846068311800001E-3</v>
      </c>
      <c r="AD188" s="90">
        <v>0</v>
      </c>
      <c r="AE188" s="90">
        <v>1.87328095922E-3</v>
      </c>
      <c r="AF188" s="90">
        <v>0</v>
      </c>
      <c r="AG188" s="90">
        <v>0</v>
      </c>
      <c r="AH188" s="35"/>
      <c r="AI188" s="9"/>
      <c r="AJ188" s="9"/>
    </row>
    <row r="189" spans="1:102" ht="18" x14ac:dyDescent="0.35">
      <c r="A189" s="11"/>
      <c r="B189" s="88" t="s">
        <v>27</v>
      </c>
      <c r="C189" s="93" t="s">
        <v>60</v>
      </c>
      <c r="D189" s="90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v>0</v>
      </c>
      <c r="K189" s="90">
        <v>5.1879785421000003E-4</v>
      </c>
      <c r="L189" s="90">
        <v>-7.2899714048400002E-3</v>
      </c>
      <c r="M189" s="90">
        <v>3.4118470721400001E-3</v>
      </c>
      <c r="N189" s="90">
        <v>4.3501897029E-4</v>
      </c>
      <c r="O189" s="90">
        <v>3.1701310118699999E-3</v>
      </c>
      <c r="P189" s="90">
        <v>2.2765598586700002E-3</v>
      </c>
      <c r="Q189" s="90">
        <v>-1.1768500439700001E-3</v>
      </c>
      <c r="R189" s="90">
        <v>4.2590022112000002E-4</v>
      </c>
      <c r="S189" s="90">
        <v>-2.4757687655999999E-4</v>
      </c>
      <c r="T189" s="90">
        <v>3.0829052255900002E-3</v>
      </c>
      <c r="U189" s="90">
        <v>2.6067479256699998E-3</v>
      </c>
      <c r="V189" s="90">
        <v>-1.4903911981870001E-2</v>
      </c>
      <c r="W189" s="90">
        <v>-9.6232144524799994E-3</v>
      </c>
      <c r="X189" s="90">
        <v>-3.0219679527930001E-2</v>
      </c>
      <c r="Y189" s="90">
        <v>-3.2620154588120003E-2</v>
      </c>
      <c r="Z189" s="90">
        <v>-6.0580887780179997E-2</v>
      </c>
      <c r="AA189" s="90">
        <v>-6.65430321533E-2</v>
      </c>
      <c r="AB189" s="90">
        <v>-6.5238163880020003E-2</v>
      </c>
      <c r="AC189" s="90">
        <v>-0.12415273687563</v>
      </c>
      <c r="AD189" s="90">
        <v>-3.8244932939009997E-2</v>
      </c>
      <c r="AE189" s="90">
        <v>-9.436319945853E-2</v>
      </c>
      <c r="AF189" s="90">
        <v>-0.15021242781801</v>
      </c>
      <c r="AG189" s="90">
        <v>-2.8430976744520001E-2</v>
      </c>
      <c r="AH189" s="35"/>
      <c r="AI189" s="9"/>
      <c r="AJ189" s="9"/>
    </row>
    <row r="190" spans="1:102" ht="18" x14ac:dyDescent="0.35">
      <c r="A190" s="11"/>
      <c r="B190" s="87" t="s">
        <v>3</v>
      </c>
      <c r="C190" s="94" t="s">
        <v>61</v>
      </c>
      <c r="D190" s="95">
        <f t="shared" ref="D190:AE190" si="29">SUM(D183:D189)</f>
        <v>9192.1917871379264</v>
      </c>
      <c r="E190" s="95">
        <f t="shared" si="29"/>
        <v>9198.3665947638037</v>
      </c>
      <c r="F190" s="95">
        <f t="shared" si="29"/>
        <v>9189.3282935131265</v>
      </c>
      <c r="G190" s="95">
        <f t="shared" si="29"/>
        <v>9196.1670138149111</v>
      </c>
      <c r="H190" s="95">
        <f t="shared" si="29"/>
        <v>9166.9478522255322</v>
      </c>
      <c r="I190" s="95">
        <f t="shared" si="29"/>
        <v>9161.1091508903082</v>
      </c>
      <c r="J190" s="95">
        <f t="shared" si="29"/>
        <v>9159.2945756299723</v>
      </c>
      <c r="K190" s="95">
        <f t="shared" si="29"/>
        <v>9157.7466144309383</v>
      </c>
      <c r="L190" s="95">
        <f t="shared" si="29"/>
        <v>9159.7440122637217</v>
      </c>
      <c r="M190" s="95">
        <f t="shared" si="29"/>
        <v>9169.6883232873297</v>
      </c>
      <c r="N190" s="95">
        <f t="shared" si="29"/>
        <v>9183.8748653186249</v>
      </c>
      <c r="O190" s="95">
        <f t="shared" si="29"/>
        <v>9195.3355944931682</v>
      </c>
      <c r="P190" s="95">
        <f t="shared" si="29"/>
        <v>9219.5948618729672</v>
      </c>
      <c r="Q190" s="95">
        <f t="shared" si="29"/>
        <v>9215.861536682105</v>
      </c>
      <c r="R190" s="95">
        <f t="shared" si="29"/>
        <v>9222.8960536908417</v>
      </c>
      <c r="S190" s="95">
        <f t="shared" si="29"/>
        <v>9233.2788468165636</v>
      </c>
      <c r="T190" s="95">
        <f t="shared" si="29"/>
        <v>9302.8893258410117</v>
      </c>
      <c r="U190" s="95">
        <f t="shared" si="29"/>
        <v>9319.0217788801128</v>
      </c>
      <c r="V190" s="95">
        <f t="shared" si="29"/>
        <v>9339.1054104085106</v>
      </c>
      <c r="W190" s="95">
        <f t="shared" si="29"/>
        <v>9316.4235876287876</v>
      </c>
      <c r="X190" s="95">
        <f t="shared" si="29"/>
        <v>9293.3822360185677</v>
      </c>
      <c r="Y190" s="95">
        <f t="shared" si="29"/>
        <v>9267.8825683713912</v>
      </c>
      <c r="Z190" s="95">
        <f t="shared" si="29"/>
        <v>9262.4750538041026</v>
      </c>
      <c r="AA190" s="95">
        <f t="shared" si="29"/>
        <v>9248.8233682625432</v>
      </c>
      <c r="AB190" s="95">
        <f t="shared" si="29"/>
        <v>9225.0556243432329</v>
      </c>
      <c r="AC190" s="95">
        <f t="shared" si="29"/>
        <v>9202.1794027525448</v>
      </c>
      <c r="AD190" s="95">
        <f t="shared" si="29"/>
        <v>9174.7565176382941</v>
      </c>
      <c r="AE190" s="95">
        <f t="shared" si="29"/>
        <v>9135.226802177338</v>
      </c>
      <c r="AF190" s="95">
        <f t="shared" ref="AF190" si="30">SUM(AF183:AF189)</f>
        <v>9105.5739702912142</v>
      </c>
      <c r="AG190" s="95">
        <f t="shared" ref="AG190" si="31">SUM(AG183:AG189)</f>
        <v>9072.0565948866079</v>
      </c>
      <c r="AH190" s="43"/>
      <c r="AI190" s="9"/>
      <c r="AJ190" s="39"/>
    </row>
    <row r="191" spans="1:102" x14ac:dyDescent="0.25">
      <c r="A191" s="11"/>
      <c r="B191" s="97"/>
      <c r="C191" s="11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110"/>
      <c r="AH191" s="111"/>
    </row>
    <row r="192" spans="1:102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9"/>
      <c r="AH192" s="9"/>
    </row>
    <row r="193" spans="1:34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9"/>
      <c r="AH193" s="9"/>
    </row>
    <row r="194" spans="1:34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AG194" s="5"/>
    </row>
    <row r="195" spans="1:34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AG195" s="5"/>
    </row>
    <row r="196" spans="1:34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AG196" s="5"/>
    </row>
    <row r="197" spans="1:34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AG197" s="5"/>
    </row>
    <row r="198" spans="1:34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AG198" s="5"/>
    </row>
    <row r="199" spans="1:34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4"/>
      <c r="S199" s="11"/>
      <c r="T199" s="11"/>
      <c r="U199" s="11"/>
      <c r="V199" s="11"/>
      <c r="W199" s="11"/>
      <c r="X199" s="11"/>
      <c r="AG199" s="5"/>
    </row>
    <row r="200" spans="1:34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AG200" s="5"/>
    </row>
    <row r="201" spans="1:34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AG201" s="5"/>
    </row>
    <row r="202" spans="1:34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AG202" s="5"/>
    </row>
    <row r="203" spans="1:34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AG203" s="5"/>
    </row>
    <row r="204" spans="1:34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AG204" s="5"/>
    </row>
    <row r="205" spans="1:34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AG205" s="5"/>
    </row>
    <row r="206" spans="1:34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AG206" s="5"/>
    </row>
    <row r="207" spans="1:34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AG207" s="5"/>
    </row>
    <row r="208" spans="1:34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AG208" s="5"/>
    </row>
    <row r="209" spans="1:102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AG209" s="5"/>
    </row>
    <row r="210" spans="1:102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AG210" s="5"/>
    </row>
    <row r="211" spans="1:102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AG211" s="5"/>
    </row>
    <row r="212" spans="1:102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AG212" s="5"/>
    </row>
    <row r="213" spans="1:102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102" s="14" customFormat="1" x14ac:dyDescent="0.25"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25"/>
      <c r="AH214" s="25"/>
      <c r="AI214" s="26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</row>
    <row r="215" spans="1:102" x14ac:dyDescent="0.25">
      <c r="A215" s="11"/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1:102" x14ac:dyDescent="0.25">
      <c r="A216" s="11"/>
      <c r="B216" s="4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25"/>
      <c r="AH216" s="25"/>
      <c r="AI216" s="26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1:102" s="11" customFormat="1" x14ac:dyDescent="0.25">
      <c r="B217" s="4"/>
      <c r="C217" s="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25"/>
      <c r="AH217" s="25"/>
      <c r="AI217" s="26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</row>
    <row r="218" spans="1:102" s="11" customFormat="1" x14ac:dyDescent="0.25">
      <c r="B218" s="4"/>
      <c r="C218" s="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0"/>
      <c r="AH218" s="10"/>
      <c r="AI218" s="10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</row>
    <row r="219" spans="1:102" s="11" customFormat="1" x14ac:dyDescent="0.25">
      <c r="B219" s="4"/>
      <c r="C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28"/>
      <c r="AH219" s="25"/>
      <c r="AI219" s="26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</row>
    <row r="220" spans="1:102" s="11" customFormat="1" x14ac:dyDescent="0.25">
      <c r="B220" s="4"/>
      <c r="C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10"/>
      <c r="AH220" s="10"/>
      <c r="AI220" s="10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</row>
    <row r="221" spans="1:102" s="11" customFormat="1" x14ac:dyDescent="0.25">
      <c r="B221" s="4"/>
      <c r="C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10"/>
      <c r="AH221" s="10"/>
      <c r="AI221" s="10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</row>
    <row r="222" spans="1:102" x14ac:dyDescent="0.25">
      <c r="A222" s="11"/>
      <c r="B222" s="4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</row>
    <row r="223" spans="1:102" x14ac:dyDescent="0.25">
      <c r="A223" s="11"/>
      <c r="B223" s="4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</row>
    <row r="224" spans="1:102" x14ac:dyDescent="0.25">
      <c r="A224" s="11"/>
      <c r="B224" s="2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25"/>
      <c r="AH224" s="25"/>
      <c r="AI224" s="26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</row>
    <row r="225" spans="1:102" x14ac:dyDescent="0.25">
      <c r="A225" s="11"/>
      <c r="B225" s="2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25"/>
      <c r="AH225" s="25"/>
      <c r="AI225" s="26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</row>
    <row r="226" spans="1:102" x14ac:dyDescent="0.25">
      <c r="A226" s="11"/>
      <c r="B226" s="2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25"/>
      <c r="AH226" s="25"/>
      <c r="AI226" s="26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</row>
    <row r="227" spans="1:102" x14ac:dyDescent="0.25">
      <c r="A227" s="11"/>
      <c r="B227" s="2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25"/>
      <c r="AH227" s="25"/>
      <c r="AI227" s="26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</row>
    <row r="228" spans="1:102" x14ac:dyDescent="0.25">
      <c r="A228" s="11"/>
      <c r="B228" s="2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25"/>
      <c r="AH228" s="25"/>
      <c r="AI228" s="26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</row>
    <row r="229" spans="1:102" x14ac:dyDescent="0.25">
      <c r="A229" s="11"/>
      <c r="B229" s="2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25"/>
      <c r="AH229" s="25"/>
      <c r="AI229" s="26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</row>
    <row r="230" spans="1:102" s="2" customFormat="1" x14ac:dyDescent="0.25">
      <c r="A230" s="14"/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25"/>
      <c r="AH230" s="25"/>
      <c r="AI230" s="26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</row>
    <row r="231" spans="1:102" s="9" customFormat="1" x14ac:dyDescent="0.25">
      <c r="B231" s="4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10"/>
      <c r="AH231" s="10"/>
      <c r="AI231" s="10"/>
      <c r="BP231" s="7"/>
    </row>
    <row r="232" spans="1:102" x14ac:dyDescent="0.25">
      <c r="A232" s="11"/>
      <c r="B232" s="29"/>
      <c r="C232" s="9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5"/>
      <c r="AH232" s="25"/>
      <c r="AI232" s="26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</row>
    <row r="233" spans="1:102" x14ac:dyDescent="0.25">
      <c r="A233" s="11"/>
      <c r="B233" s="29"/>
      <c r="C233" s="9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5"/>
      <c r="AH233" s="25"/>
      <c r="AI233" s="26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</row>
    <row r="234" spans="1:102" x14ac:dyDescent="0.25">
      <c r="A234" s="11"/>
      <c r="B234" s="29"/>
      <c r="C234" s="9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5"/>
      <c r="AH234" s="25"/>
      <c r="AI234" s="26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</row>
    <row r="235" spans="1:102" x14ac:dyDescent="0.25">
      <c r="B235" s="2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25"/>
      <c r="AH235" s="25"/>
      <c r="AI235" s="26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</row>
    <row r="236" spans="1:102" x14ac:dyDescent="0.25">
      <c r="B236" s="29"/>
      <c r="C236" s="9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5"/>
      <c r="AH236" s="25"/>
      <c r="AI236" s="26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</row>
    <row r="237" spans="1:102" x14ac:dyDescent="0.25">
      <c r="B237" s="29"/>
      <c r="C237" s="9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5"/>
      <c r="AH237" s="25"/>
      <c r="AI237" s="26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</row>
    <row r="238" spans="1:102" s="2" customFormat="1" x14ac:dyDescent="0.25">
      <c r="B238" s="4"/>
      <c r="C238" s="7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25"/>
      <c r="AH238" s="25"/>
      <c r="AI238" s="26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</row>
    <row r="239" spans="1:102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</row>
    <row r="240" spans="1:102" s="5" customFormat="1" x14ac:dyDescent="0.25">
      <c r="B240" s="12"/>
      <c r="C240" s="6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5"/>
      <c r="AH240" s="25"/>
      <c r="AI240" s="26"/>
      <c r="AJ240" s="9"/>
      <c r="AK240" s="21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</row>
    <row r="241" spans="2:102" s="5" customFormat="1" x14ac:dyDescent="0.25">
      <c r="B241" s="30"/>
      <c r="C241" s="31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5"/>
      <c r="AH241" s="25"/>
      <c r="AI241" s="26"/>
      <c r="AJ241" s="9"/>
      <c r="AK241" s="21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</row>
    <row r="242" spans="2:102" s="5" customFormat="1" x14ac:dyDescent="0.25">
      <c r="B242" s="12"/>
      <c r="C242" s="6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5"/>
      <c r="AH242" s="25"/>
      <c r="AI242" s="26"/>
      <c r="AJ242" s="9"/>
      <c r="AK242" s="21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</row>
    <row r="243" spans="2:102" s="5" customFormat="1" x14ac:dyDescent="0.25">
      <c r="B243" s="12"/>
      <c r="C243" s="6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5"/>
      <c r="AH243" s="25"/>
      <c r="AI243" s="26"/>
      <c r="AJ243" s="9"/>
      <c r="AK243" s="21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</row>
    <row r="244" spans="2:102" x14ac:dyDescent="0.25">
      <c r="B244" s="4"/>
      <c r="C244" s="9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25"/>
      <c r="AH244" s="25"/>
      <c r="AI244" s="26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</row>
    <row r="245" spans="2:102" x14ac:dyDescent="0.25">
      <c r="B245" s="4"/>
      <c r="C245" s="9"/>
      <c r="D245" s="20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</row>
    <row r="246" spans="2:102" x14ac:dyDescent="0.25">
      <c r="B246" s="2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25"/>
      <c r="AH246" s="25"/>
      <c r="AI246" s="26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</row>
    <row r="247" spans="2:102" x14ac:dyDescent="0.25">
      <c r="B247" s="2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25"/>
      <c r="AH247" s="25"/>
      <c r="AI247" s="26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</row>
    <row r="248" spans="2:102" x14ac:dyDescent="0.25">
      <c r="B248" s="2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25"/>
      <c r="AH248" s="25"/>
      <c r="AI248" s="26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</row>
    <row r="249" spans="2:102" x14ac:dyDescent="0.25">
      <c r="B249" s="2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25"/>
      <c r="AH249" s="25"/>
      <c r="AI249" s="26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</row>
    <row r="250" spans="2:102" s="2" customForma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25"/>
      <c r="AH250" s="25"/>
      <c r="AI250" s="26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</row>
    <row r="251" spans="2:102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</row>
    <row r="252" spans="2:102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</row>
    <row r="253" spans="2:102" s="11" customFormat="1" x14ac:dyDescent="0.25">
      <c r="B253" s="7"/>
      <c r="C253" s="9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25"/>
      <c r="AH253" s="25"/>
      <c r="AI253" s="26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</row>
    <row r="254" spans="2:102" s="11" customFormat="1" x14ac:dyDescent="0.25">
      <c r="B254" s="9"/>
      <c r="C254" s="9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</row>
    <row r="255" spans="2:102" s="11" customFormat="1" x14ac:dyDescent="0.25">
      <c r="B255" s="7"/>
      <c r="C255" s="9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25"/>
      <c r="AH255" s="25"/>
      <c r="AI255" s="26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</row>
    <row r="256" spans="2:102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</row>
    <row r="257" spans="2:102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</row>
    <row r="258" spans="2:102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7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</row>
    <row r="259" spans="2:102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</row>
    <row r="260" spans="2:102" s="11" customFormat="1" x14ac:dyDescent="0.25">
      <c r="B260" s="4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10"/>
      <c r="AH260" s="10"/>
      <c r="AI260" s="10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</row>
    <row r="261" spans="2:102" x14ac:dyDescent="0.25">
      <c r="B261" s="4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</row>
    <row r="262" spans="2:102" x14ac:dyDescent="0.25">
      <c r="B262" s="4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</row>
    <row r="263" spans="2:102" x14ac:dyDescent="0.25">
      <c r="B263" s="2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25"/>
      <c r="AH263" s="25"/>
      <c r="AI263" s="26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</row>
    <row r="264" spans="2:102" s="11" customFormat="1" x14ac:dyDescent="0.25">
      <c r="B264" s="2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25"/>
      <c r="AH264" s="25"/>
      <c r="AI264" s="26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</row>
    <row r="265" spans="2:102" x14ac:dyDescent="0.25">
      <c r="B265" s="29"/>
      <c r="C265" s="9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5"/>
      <c r="AH265" s="25"/>
      <c r="AI265" s="26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</row>
    <row r="266" spans="2:102" x14ac:dyDescent="0.25">
      <c r="B266" s="29"/>
      <c r="C266" s="9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5"/>
      <c r="AH266" s="25"/>
      <c r="AI266" s="26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</row>
    <row r="267" spans="2:102" x14ac:dyDescent="0.25">
      <c r="B267" s="29"/>
      <c r="C267" s="9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5"/>
      <c r="AH267" s="25"/>
      <c r="AI267" s="26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</row>
    <row r="268" spans="2:102" x14ac:dyDescent="0.25">
      <c r="B268" s="29"/>
      <c r="C268" s="9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5"/>
      <c r="AH268" s="25"/>
      <c r="AI268" s="26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</row>
    <row r="269" spans="2:102" x14ac:dyDescent="0.25">
      <c r="B269" s="29"/>
      <c r="C269" s="9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5"/>
      <c r="AH269" s="25"/>
      <c r="AI269" s="26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</row>
    <row r="270" spans="2:102" x14ac:dyDescent="0.25">
      <c r="B270" s="2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25"/>
      <c r="AH270" s="25"/>
      <c r="AI270" s="26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</row>
    <row r="271" spans="2:102" x14ac:dyDescent="0.25">
      <c r="B271" s="29"/>
      <c r="C271" s="9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5"/>
      <c r="AH271" s="25"/>
      <c r="AI271" s="26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</row>
    <row r="272" spans="2:102" s="2" customFormat="1" x14ac:dyDescent="0.25">
      <c r="B272" s="4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25"/>
      <c r="AH272" s="25"/>
      <c r="AI272" s="26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</row>
    <row r="273" spans="2:102" s="9" customFormat="1" x14ac:dyDescent="0.25">
      <c r="B273" s="4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10"/>
      <c r="AH273" s="10"/>
      <c r="AI273" s="10"/>
      <c r="BP273" s="7"/>
    </row>
    <row r="274" spans="2:102" x14ac:dyDescent="0.25">
      <c r="B274" s="29"/>
      <c r="C274" s="9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5"/>
      <c r="AH274" s="25"/>
      <c r="AI274" s="26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</row>
    <row r="275" spans="2:102" x14ac:dyDescent="0.25">
      <c r="B275" s="29"/>
      <c r="C275" s="9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5"/>
      <c r="AH275" s="25"/>
      <c r="AI275" s="26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</row>
    <row r="276" spans="2:102" x14ac:dyDescent="0.25">
      <c r="B276" s="29"/>
      <c r="C276" s="9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5"/>
      <c r="AH276" s="25"/>
      <c r="AI276" s="26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</row>
    <row r="277" spans="2:102" x14ac:dyDescent="0.25">
      <c r="B277" s="2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25"/>
      <c r="AH277" s="25"/>
      <c r="AI277" s="26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</row>
    <row r="278" spans="2:102" x14ac:dyDescent="0.25">
      <c r="B278" s="29"/>
      <c r="C278" s="9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5"/>
      <c r="AH278" s="25"/>
      <c r="AI278" s="26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</row>
    <row r="279" spans="2:102" x14ac:dyDescent="0.25">
      <c r="B279" s="29"/>
      <c r="C279" s="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5"/>
      <c r="AH279" s="25"/>
      <c r="AI279" s="26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</row>
    <row r="280" spans="2:102" s="2" customFormat="1" x14ac:dyDescent="0.25">
      <c r="B280" s="4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25"/>
      <c r="AH280" s="25"/>
      <c r="AI280" s="26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</row>
    <row r="281" spans="2:102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</row>
    <row r="282" spans="2:102" s="5" customFormat="1" x14ac:dyDescent="0.25">
      <c r="B282" s="12"/>
      <c r="C282" s="6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5"/>
      <c r="AH282" s="25"/>
      <c r="AI282" s="26"/>
      <c r="AJ282" s="9"/>
      <c r="AK282" s="21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</row>
    <row r="283" spans="2:102" s="5" customFormat="1" x14ac:dyDescent="0.25">
      <c r="B283" s="30"/>
      <c r="C283" s="31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5"/>
      <c r="AH283" s="25"/>
      <c r="AI283" s="26"/>
      <c r="AJ283" s="9"/>
      <c r="AK283" s="21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</row>
    <row r="284" spans="2:102" s="5" customFormat="1" x14ac:dyDescent="0.25">
      <c r="B284" s="12"/>
      <c r="C284" s="6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5"/>
      <c r="AH284" s="25"/>
      <c r="AI284" s="26"/>
      <c r="AJ284" s="9"/>
      <c r="AK284" s="21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</row>
    <row r="285" spans="2:102" s="5" customFormat="1" x14ac:dyDescent="0.25">
      <c r="B285" s="12"/>
      <c r="C285" s="6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5"/>
      <c r="AH285" s="25"/>
      <c r="AI285" s="26"/>
      <c r="AJ285" s="9"/>
      <c r="AK285" s="21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</row>
    <row r="286" spans="2:102" x14ac:dyDescent="0.25">
      <c r="B286" s="4"/>
      <c r="C286" s="9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25"/>
      <c r="AH286" s="25"/>
      <c r="AI286" s="26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</row>
    <row r="287" spans="2:102" x14ac:dyDescent="0.25">
      <c r="B287" s="4"/>
      <c r="C287" s="9"/>
      <c r="D287" s="20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</row>
    <row r="288" spans="2:102" x14ac:dyDescent="0.25">
      <c r="B288" s="2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25"/>
      <c r="AH288" s="25"/>
      <c r="AI288" s="26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</row>
    <row r="289" spans="2:102" x14ac:dyDescent="0.25">
      <c r="B289" s="2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25"/>
      <c r="AH289" s="25"/>
      <c r="AI289" s="26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</row>
    <row r="290" spans="2:102" x14ac:dyDescent="0.25">
      <c r="B290" s="2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25"/>
      <c r="AH290" s="25"/>
      <c r="AI290" s="26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</row>
    <row r="291" spans="2:102" x14ac:dyDescent="0.25">
      <c r="B291" s="2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25"/>
      <c r="AH291" s="25"/>
      <c r="AI291" s="26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</row>
    <row r="292" spans="2:102" s="2" customForma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25"/>
      <c r="AH292" s="25"/>
      <c r="AI292" s="26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</row>
    <row r="293" spans="2:102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</row>
    <row r="294" spans="2:102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</row>
    <row r="295" spans="2:102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</row>
    <row r="296" spans="2:102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</row>
    <row r="297" spans="2:102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</row>
    <row r="298" spans="2:102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</row>
    <row r="299" spans="2:102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</row>
    <row r="300" spans="2:102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</row>
    <row r="301" spans="2:102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</row>
    <row r="302" spans="2:102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</row>
    <row r="303" spans="2:102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</row>
    <row r="304" spans="2:102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</row>
    <row r="305" spans="2:66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</row>
    <row r="306" spans="2:66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</row>
    <row r="307" spans="2:66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</row>
    <row r="308" spans="2:66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</row>
    <row r="309" spans="2:66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</row>
    <row r="310" spans="2:66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</row>
    <row r="311" spans="2:66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</row>
    <row r="312" spans="2:66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</row>
    <row r="313" spans="2:66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</row>
    <row r="314" spans="2:66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</row>
    <row r="315" spans="2:66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</row>
    <row r="316" spans="2:66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</row>
    <row r="317" spans="2:66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</row>
    <row r="318" spans="2:66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</row>
    <row r="319" spans="2:66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</row>
    <row r="320" spans="2:66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</row>
    <row r="321" spans="2:102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</row>
    <row r="322" spans="2:102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</row>
    <row r="323" spans="2:102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</row>
    <row r="324" spans="2:102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</row>
    <row r="325" spans="2:102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</row>
    <row r="326" spans="2:102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</row>
    <row r="327" spans="2:102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</row>
    <row r="328" spans="2:102" s="11" customFormat="1" x14ac:dyDescent="0.25">
      <c r="B328" s="4"/>
      <c r="C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10"/>
      <c r="AH328" s="10"/>
      <c r="AI328" s="10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</row>
    <row r="329" spans="2:102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</row>
    <row r="330" spans="2:102" x14ac:dyDescent="0.25">
      <c r="B330" s="9"/>
      <c r="C330" s="9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5"/>
      <c r="AH330" s="25"/>
      <c r="AI330" s="26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</row>
    <row r="331" spans="2:102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25"/>
      <c r="AH331" s="25"/>
      <c r="AI331" s="26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</row>
    <row r="332" spans="2:102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25"/>
      <c r="AH332" s="25"/>
      <c r="AI332" s="26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</row>
    <row r="333" spans="2:102" x14ac:dyDescent="0.2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18"/>
      <c r="AE333" s="18"/>
      <c r="AF333" s="18"/>
      <c r="AG333" s="15"/>
      <c r="AH333" s="25"/>
      <c r="AI333" s="26"/>
      <c r="AJ333" s="9"/>
    </row>
    <row r="334" spans="2:102" x14ac:dyDescent="0.25">
      <c r="AD334" s="11"/>
      <c r="AE334" s="11"/>
      <c r="AF334" s="11"/>
      <c r="AG334" s="15"/>
      <c r="AH334" s="25"/>
      <c r="AI334" s="26"/>
      <c r="AJ334" s="9"/>
    </row>
    <row r="335" spans="2:102" s="2" customFormat="1" x14ac:dyDescent="0.25"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9"/>
      <c r="AE335" s="19"/>
      <c r="AF335" s="19"/>
      <c r="AG335" s="15"/>
      <c r="AH335" s="25"/>
      <c r="AI335" s="26"/>
      <c r="AJ335" s="7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</row>
    <row r="336" spans="2:102" x14ac:dyDescent="0.25">
      <c r="AD336" s="11"/>
      <c r="AE336" s="11"/>
      <c r="AF336" s="11"/>
      <c r="AG336" s="11"/>
      <c r="AH336" s="9"/>
      <c r="AI336" s="9"/>
      <c r="AJ336" s="9"/>
    </row>
  </sheetData>
  <mergeCells count="1">
    <mergeCell ref="C2:I10"/>
  </mergeCells>
  <phoneticPr fontId="9" type="noConversion"/>
  <conditionalFormatting sqref="D20:AE20">
    <cfRule type="cellIs" dxfId="20" priority="21" operator="equal">
      <formula>1</formula>
    </cfRule>
  </conditionalFormatting>
  <conditionalFormatting sqref="D52:AE52">
    <cfRule type="cellIs" dxfId="19" priority="20" operator="equal">
      <formula>1</formula>
    </cfRule>
  </conditionalFormatting>
  <conditionalFormatting sqref="D81:AE81">
    <cfRule type="cellIs" dxfId="18" priority="19" operator="equal">
      <formula>1</formula>
    </cfRule>
  </conditionalFormatting>
  <conditionalFormatting sqref="D106:AE106">
    <cfRule type="cellIs" dxfId="17" priority="18" operator="equal">
      <formula>1</formula>
    </cfRule>
  </conditionalFormatting>
  <conditionalFormatting sqref="D132:AE132">
    <cfRule type="cellIs" dxfId="16" priority="17" operator="equal">
      <formula>1</formula>
    </cfRule>
  </conditionalFormatting>
  <conditionalFormatting sqref="D191:AE191">
    <cfRule type="cellIs" dxfId="15" priority="15" operator="equal">
      <formula>1</formula>
    </cfRule>
  </conditionalFormatting>
  <conditionalFormatting sqref="D163:AE163">
    <cfRule type="cellIs" dxfId="14" priority="16" operator="equal">
      <formula>1</formula>
    </cfRule>
  </conditionalFormatting>
  <conditionalFormatting sqref="AF20">
    <cfRule type="cellIs" dxfId="13" priority="14" operator="equal">
      <formula>1</formula>
    </cfRule>
  </conditionalFormatting>
  <conditionalFormatting sqref="AF52">
    <cfRule type="cellIs" dxfId="12" priority="13" operator="equal">
      <formula>1</formula>
    </cfRule>
  </conditionalFormatting>
  <conditionalFormatting sqref="AF81">
    <cfRule type="cellIs" dxfId="11" priority="12" operator="equal">
      <formula>1</formula>
    </cfRule>
  </conditionalFormatting>
  <conditionalFormatting sqref="AF106">
    <cfRule type="cellIs" dxfId="10" priority="11" operator="equal">
      <formula>1</formula>
    </cfRule>
  </conditionalFormatting>
  <conditionalFormatting sqref="AF132">
    <cfRule type="cellIs" dxfId="9" priority="10" operator="equal">
      <formula>1</formula>
    </cfRule>
  </conditionalFormatting>
  <conditionalFormatting sqref="AF191">
    <cfRule type="cellIs" dxfId="8" priority="8" operator="equal">
      <formula>1</formula>
    </cfRule>
  </conditionalFormatting>
  <conditionalFormatting sqref="AF163">
    <cfRule type="cellIs" dxfId="7" priority="9" operator="equal">
      <formula>1</formula>
    </cfRule>
  </conditionalFormatting>
  <conditionalFormatting sqref="AG20">
    <cfRule type="cellIs" dxfId="6" priority="7" operator="equal">
      <formula>1</formula>
    </cfRule>
  </conditionalFormatting>
  <conditionalFormatting sqref="AG52">
    <cfRule type="cellIs" dxfId="5" priority="6" operator="equal">
      <formula>1</formula>
    </cfRule>
  </conditionalFormatting>
  <conditionalFormatting sqref="AG81">
    <cfRule type="cellIs" dxfId="4" priority="5" operator="equal">
      <formula>1</formula>
    </cfRule>
  </conditionalFormatting>
  <conditionalFormatting sqref="AG106">
    <cfRule type="cellIs" dxfId="3" priority="4" operator="equal">
      <formula>1</formula>
    </cfRule>
  </conditionalFormatting>
  <conditionalFormatting sqref="AG132">
    <cfRule type="cellIs" dxfId="2" priority="3" operator="equal">
      <formula>1</formula>
    </cfRule>
  </conditionalFormatting>
  <conditionalFormatting sqref="AG191">
    <cfRule type="cellIs" dxfId="1" priority="1" operator="equal">
      <formula>1</formula>
    </cfRule>
  </conditionalFormatting>
  <conditionalFormatting sqref="AG163">
    <cfRule type="cellIs" dxfId="0" priority="2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02D1-691E-4D00-8FA3-562EB9AC880C}">
  <dimension ref="A1:BF80"/>
  <sheetViews>
    <sheetView tabSelected="1" topLeftCell="B71" zoomScale="60" zoomScaleNormal="60" workbookViewId="0">
      <selection activeCell="W33" sqref="W33"/>
    </sheetView>
  </sheetViews>
  <sheetFormatPr defaultRowHeight="15" x14ac:dyDescent="0.25"/>
  <cols>
    <col min="2" max="2" width="47.140625" customWidth="1"/>
    <col min="3" max="3" width="10.7109375" bestFit="1" customWidth="1"/>
    <col min="19" max="19" width="9.140625" customWidth="1"/>
  </cols>
  <sheetData>
    <row r="1" spans="1:35" ht="15.75" thickBot="1" x14ac:dyDescent="0.3"/>
    <row r="2" spans="1:35" ht="15" customHeight="1" x14ac:dyDescent="0.25">
      <c r="C2" s="121" t="s">
        <v>76</v>
      </c>
      <c r="D2" s="122"/>
      <c r="E2" s="122"/>
      <c r="F2" s="122"/>
      <c r="G2" s="122"/>
      <c r="H2" s="122"/>
      <c r="I2" s="123"/>
    </row>
    <row r="3" spans="1:35" x14ac:dyDescent="0.25">
      <c r="C3" s="124"/>
      <c r="D3" s="136"/>
      <c r="E3" s="136"/>
      <c r="F3" s="136"/>
      <c r="G3" s="136"/>
      <c r="H3" s="136"/>
      <c r="I3" s="126"/>
    </row>
    <row r="4" spans="1:35" x14ac:dyDescent="0.25">
      <c r="C4" s="124"/>
      <c r="D4" s="136"/>
      <c r="E4" s="136"/>
      <c r="F4" s="136"/>
      <c r="G4" s="136"/>
      <c r="H4" s="136"/>
      <c r="I4" s="126"/>
    </row>
    <row r="5" spans="1:35" x14ac:dyDescent="0.25">
      <c r="C5" s="124"/>
      <c r="D5" s="136"/>
      <c r="E5" s="136"/>
      <c r="F5" s="136"/>
      <c r="G5" s="136"/>
      <c r="H5" s="136"/>
      <c r="I5" s="126"/>
    </row>
    <row r="6" spans="1:35" x14ac:dyDescent="0.25">
      <c r="C6" s="124"/>
      <c r="D6" s="136"/>
      <c r="E6" s="136"/>
      <c r="F6" s="136"/>
      <c r="G6" s="136"/>
      <c r="H6" s="136"/>
      <c r="I6" s="126"/>
    </row>
    <row r="7" spans="1:35" x14ac:dyDescent="0.25">
      <c r="C7" s="124"/>
      <c r="D7" s="136"/>
      <c r="E7" s="136"/>
      <c r="F7" s="136"/>
      <c r="G7" s="136"/>
      <c r="H7" s="136"/>
      <c r="I7" s="126"/>
    </row>
    <row r="8" spans="1:35" x14ac:dyDescent="0.25">
      <c r="C8" s="124"/>
      <c r="D8" s="136"/>
      <c r="E8" s="136"/>
      <c r="F8" s="136"/>
      <c r="G8" s="136"/>
      <c r="H8" s="136"/>
      <c r="I8" s="126"/>
    </row>
    <row r="9" spans="1:35" x14ac:dyDescent="0.25">
      <c r="C9" s="124"/>
      <c r="D9" s="136"/>
      <c r="E9" s="136"/>
      <c r="F9" s="136"/>
      <c r="G9" s="136"/>
      <c r="H9" s="136"/>
      <c r="I9" s="126"/>
    </row>
    <row r="10" spans="1:35" ht="15.75" thickBot="1" x14ac:dyDescent="0.3">
      <c r="C10" s="127"/>
      <c r="D10" s="128"/>
      <c r="E10" s="128"/>
      <c r="F10" s="128"/>
      <c r="G10" s="128"/>
      <c r="H10" s="128"/>
      <c r="I10" s="129"/>
    </row>
    <row r="11" spans="1:35" ht="15.75" thickBot="1" x14ac:dyDescent="0.3"/>
    <row r="12" spans="1:35" s="64" customFormat="1" ht="21" x14ac:dyDescent="0.35">
      <c r="A12" s="61" t="s">
        <v>53</v>
      </c>
      <c r="C12" s="137"/>
      <c r="AG12" s="138"/>
      <c r="AH12" s="138"/>
      <c r="AI12" s="138"/>
    </row>
    <row r="14" spans="1:35" ht="15.75" thickBot="1" x14ac:dyDescent="0.3">
      <c r="C14" s="70" t="s">
        <v>37</v>
      </c>
      <c r="D14" s="139">
        <v>1990</v>
      </c>
      <c r="E14" s="139">
        <v>1991</v>
      </c>
      <c r="F14" s="139">
        <v>1992</v>
      </c>
      <c r="G14" s="139">
        <v>1993</v>
      </c>
      <c r="H14" s="139">
        <v>1994</v>
      </c>
      <c r="I14" s="139">
        <v>1995</v>
      </c>
      <c r="J14" s="139">
        <v>1996</v>
      </c>
      <c r="K14" s="139">
        <v>1997</v>
      </c>
      <c r="L14" s="139">
        <v>1998</v>
      </c>
      <c r="M14" s="139">
        <v>1999</v>
      </c>
      <c r="N14" s="139">
        <v>2000</v>
      </c>
      <c r="O14" s="139">
        <v>2001</v>
      </c>
      <c r="P14" s="139">
        <v>2002</v>
      </c>
      <c r="Q14" s="139">
        <v>2003</v>
      </c>
      <c r="R14" s="139">
        <v>2004</v>
      </c>
      <c r="S14" s="38">
        <v>2005</v>
      </c>
      <c r="T14" s="38">
        <v>2006</v>
      </c>
      <c r="U14" s="38">
        <v>2007</v>
      </c>
      <c r="V14" s="38">
        <v>2008</v>
      </c>
      <c r="W14" s="38">
        <v>2009</v>
      </c>
      <c r="X14" s="38">
        <v>2010</v>
      </c>
      <c r="Y14" s="38">
        <v>2011</v>
      </c>
      <c r="Z14" s="38">
        <v>2012</v>
      </c>
      <c r="AA14" s="38">
        <v>2013</v>
      </c>
      <c r="AB14" s="38">
        <v>2014</v>
      </c>
      <c r="AC14" s="38">
        <v>2015</v>
      </c>
      <c r="AD14" s="38">
        <v>2016</v>
      </c>
      <c r="AE14" s="38">
        <v>2017</v>
      </c>
      <c r="AF14" s="37">
        <v>2018</v>
      </c>
      <c r="AG14" s="37">
        <v>2019</v>
      </c>
      <c r="AH14" s="140"/>
    </row>
    <row r="15" spans="1:35" ht="15" customHeight="1" x14ac:dyDescent="0.35">
      <c r="B15" s="72" t="s">
        <v>51</v>
      </c>
      <c r="C15" s="66" t="s">
        <v>60</v>
      </c>
      <c r="D15" s="130" t="s">
        <v>41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51">
        <v>26.007138153333333</v>
      </c>
      <c r="T15" s="51">
        <v>28.138312839999998</v>
      </c>
      <c r="U15" s="51">
        <v>22.051151063333332</v>
      </c>
      <c r="V15" s="51">
        <v>26.235003593333332</v>
      </c>
      <c r="W15" s="51">
        <v>21.786911006666664</v>
      </c>
      <c r="X15" s="51">
        <v>21.137412779999998</v>
      </c>
      <c r="Y15" s="51">
        <v>20.279152960000001</v>
      </c>
      <c r="Z15" s="51">
        <v>20.86468747</v>
      </c>
      <c r="AA15" s="51">
        <v>19.615938723333336</v>
      </c>
      <c r="AB15" s="51">
        <v>40.334983333333334</v>
      </c>
      <c r="AC15" s="51">
        <v>20.441658636666666</v>
      </c>
      <c r="AD15" s="51">
        <v>22.574404196666666</v>
      </c>
      <c r="AE15" s="51">
        <v>22.95845761</v>
      </c>
      <c r="AF15" s="51">
        <v>24.583191306666667</v>
      </c>
      <c r="AG15" s="51">
        <v>27.755915457878668</v>
      </c>
      <c r="AH15" s="35"/>
    </row>
    <row r="16" spans="1:35" ht="15" customHeight="1" x14ac:dyDescent="0.35">
      <c r="B16" s="33" t="s">
        <v>29</v>
      </c>
      <c r="C16" s="67" t="s">
        <v>60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2"/>
      <c r="S16" s="51">
        <v>855.98123812839515</v>
      </c>
      <c r="T16" s="51">
        <v>1313.3229027948287</v>
      </c>
      <c r="U16" s="51">
        <v>1447.9789505148212</v>
      </c>
      <c r="V16" s="51">
        <v>1972.5539745126102</v>
      </c>
      <c r="W16" s="51">
        <v>1782.2814525456306</v>
      </c>
      <c r="X16" s="51">
        <v>1800.7247401398042</v>
      </c>
      <c r="Y16" s="51">
        <v>1688.3972224381973</v>
      </c>
      <c r="Z16" s="51">
        <v>1764.3292885955782</v>
      </c>
      <c r="AA16" s="51">
        <v>1779.8814230522012</v>
      </c>
      <c r="AB16" s="51">
        <v>1754.9435046978817</v>
      </c>
      <c r="AC16" s="51">
        <v>1812.0409400834837</v>
      </c>
      <c r="AD16" s="51">
        <v>1780.9645254350892</v>
      </c>
      <c r="AE16" s="51">
        <v>1831.6686219580765</v>
      </c>
      <c r="AF16" s="51">
        <v>1854.6851967106909</v>
      </c>
      <c r="AG16" s="51">
        <v>1807.0630000000001</v>
      </c>
      <c r="AH16" s="35"/>
    </row>
    <row r="17" spans="2:34" ht="15.75" customHeight="1" x14ac:dyDescent="0.35">
      <c r="B17" s="71" t="s">
        <v>44</v>
      </c>
      <c r="C17" s="68" t="s">
        <v>60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32"/>
      <c r="S17" s="52">
        <f>S18-SUM(S15:S16)</f>
        <v>3140.9200724360508</v>
      </c>
      <c r="T17" s="52">
        <f t="shared" ref="T17:AF17" si="0">T18-SUM(T15:T16)</f>
        <v>3265.014864827056</v>
      </c>
      <c r="U17" s="52">
        <f t="shared" si="0"/>
        <v>3431.0674353946933</v>
      </c>
      <c r="V17" s="52">
        <f t="shared" si="0"/>
        <v>3301.1518500490738</v>
      </c>
      <c r="W17" s="52">
        <f t="shared" si="0"/>
        <v>3162.2092534599715</v>
      </c>
      <c r="X17" s="52">
        <f t="shared" si="0"/>
        <v>3044.403790291648</v>
      </c>
      <c r="Y17" s="52">
        <f t="shared" si="0"/>
        <v>2938.3815212606592</v>
      </c>
      <c r="Z17" s="52">
        <f t="shared" si="0"/>
        <v>2872.1698838323778</v>
      </c>
      <c r="AA17" s="52">
        <f t="shared" si="0"/>
        <v>2854.8901766335171</v>
      </c>
      <c r="AB17" s="52">
        <f t="shared" si="0"/>
        <v>2890.3828637249831</v>
      </c>
      <c r="AC17" s="52">
        <f t="shared" si="0"/>
        <v>2931.5084586469266</v>
      </c>
      <c r="AD17" s="52">
        <f t="shared" si="0"/>
        <v>2913.0831716660346</v>
      </c>
      <c r="AE17" s="52">
        <f t="shared" si="0"/>
        <v>2940.7884636340286</v>
      </c>
      <c r="AF17" s="52">
        <f t="shared" si="0"/>
        <v>2942.9198021990628</v>
      </c>
      <c r="AG17" s="52">
        <f>AG18-SUM(AG15:AG16)</f>
        <v>2881.8853447581359</v>
      </c>
      <c r="AH17" s="35"/>
    </row>
    <row r="18" spans="2:34" ht="18.75" thickBot="1" x14ac:dyDescent="0.4">
      <c r="B18" s="76" t="s">
        <v>3</v>
      </c>
      <c r="C18" s="34" t="s">
        <v>61</v>
      </c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46">
        <f>[1]Losunartölur!S19</f>
        <v>4022.9084487177793</v>
      </c>
      <c r="T18" s="46">
        <f>[1]Losunartölur!T19</f>
        <v>4606.4760804618845</v>
      </c>
      <c r="U18" s="46">
        <f>[1]Losunartölur!U19</f>
        <v>4901.0975369728476</v>
      </c>
      <c r="V18" s="46">
        <f>[1]Losunartölur!V19</f>
        <v>5299.9408281550177</v>
      </c>
      <c r="W18" s="46">
        <f>[1]Losunartölur!W19</f>
        <v>4966.2776170122688</v>
      </c>
      <c r="X18" s="46">
        <f>[1]Losunartölur!X19</f>
        <v>4866.2659432114524</v>
      </c>
      <c r="Y18" s="46">
        <f>[1]Losunartölur!Y19</f>
        <v>4647.0578966588564</v>
      </c>
      <c r="Z18" s="46">
        <f>[1]Losunartölur!Z19</f>
        <v>4657.363859897956</v>
      </c>
      <c r="AA18" s="46">
        <f>[1]Losunartölur!AA19</f>
        <v>4654.3875384090516</v>
      </c>
      <c r="AB18" s="46">
        <f>[1]Losunartölur!AB19</f>
        <v>4685.6613517561982</v>
      </c>
      <c r="AC18" s="46">
        <f>[1]Losunartölur!AC19</f>
        <v>4763.9910573670768</v>
      </c>
      <c r="AD18" s="46">
        <f>[1]Losunartölur!AD19</f>
        <v>4716.6221012977903</v>
      </c>
      <c r="AE18" s="46">
        <f>[1]Losunartölur!AE19</f>
        <v>4795.4155432021053</v>
      </c>
      <c r="AF18" s="46">
        <f>[1]Losunartölur!AF19</f>
        <v>4822.1881902164205</v>
      </c>
      <c r="AG18" s="46">
        <f>[1]Losunartölur!AG19</f>
        <v>4716.7042602160145</v>
      </c>
      <c r="AH18" s="43"/>
    </row>
    <row r="19" spans="2:34" x14ac:dyDescent="0.25">
      <c r="D19" s="56" t="s">
        <v>43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9"/>
    </row>
    <row r="20" spans="2:34" x14ac:dyDescent="0.25">
      <c r="B20" s="56"/>
      <c r="D20" s="74" t="s">
        <v>55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2" spans="2:34" x14ac:dyDescent="0.25"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2:34" x14ac:dyDescent="0.25"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5" spans="2:34" x14ac:dyDescent="0.25">
      <c r="AA25" s="2"/>
    </row>
    <row r="40" spans="2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2"/>
      <c r="AH40" s="142"/>
      <c r="AI40" s="142"/>
    </row>
    <row r="41" spans="2:58" ht="15.75" thickBot="1" x14ac:dyDescent="0.3">
      <c r="C41" s="143"/>
      <c r="AG41" s="144"/>
      <c r="AH41" s="144"/>
      <c r="AI41" s="144"/>
    </row>
    <row r="42" spans="2:58" s="64" customFormat="1" ht="21" x14ac:dyDescent="0.35">
      <c r="B42" s="61" t="s">
        <v>49</v>
      </c>
      <c r="C42" s="137"/>
      <c r="AG42" s="138"/>
      <c r="AH42" s="138"/>
      <c r="AI42" s="138"/>
    </row>
    <row r="43" spans="2:58" x14ac:dyDescent="0.25">
      <c r="B43" s="2"/>
      <c r="AG43" s="25"/>
      <c r="AH43" s="25"/>
      <c r="AI43" s="26"/>
      <c r="AJ43" s="21"/>
    </row>
    <row r="44" spans="2:58" ht="15.75" thickBot="1" x14ac:dyDescent="0.3">
      <c r="B44" s="66"/>
      <c r="C44" s="70" t="s">
        <v>37</v>
      </c>
      <c r="D44" s="139">
        <v>1990</v>
      </c>
      <c r="E44" s="139">
        <v>1991</v>
      </c>
      <c r="F44" s="139">
        <v>1992</v>
      </c>
      <c r="G44" s="139">
        <v>1993</v>
      </c>
      <c r="H44" s="139">
        <v>1994</v>
      </c>
      <c r="I44" s="139">
        <v>1995</v>
      </c>
      <c r="J44" s="139">
        <v>1996</v>
      </c>
      <c r="K44" s="139">
        <v>1997</v>
      </c>
      <c r="L44" s="139">
        <v>1998</v>
      </c>
      <c r="M44" s="139">
        <v>1999</v>
      </c>
      <c r="N44" s="139">
        <v>2000</v>
      </c>
      <c r="O44" s="139">
        <v>2001</v>
      </c>
      <c r="P44" s="139">
        <v>2002</v>
      </c>
      <c r="Q44" s="139">
        <v>2003</v>
      </c>
      <c r="R44" s="139">
        <v>2004</v>
      </c>
      <c r="S44" s="38">
        <v>2005</v>
      </c>
      <c r="T44" s="38">
        <v>2006</v>
      </c>
      <c r="U44" s="38">
        <v>2007</v>
      </c>
      <c r="V44" s="38">
        <v>2008</v>
      </c>
      <c r="W44" s="38">
        <v>2009</v>
      </c>
      <c r="X44" s="38">
        <v>2010</v>
      </c>
      <c r="Y44" s="38">
        <v>2011</v>
      </c>
      <c r="Z44" s="38">
        <v>2012</v>
      </c>
      <c r="AA44" s="38">
        <v>2013</v>
      </c>
      <c r="AB44" s="38">
        <v>2014</v>
      </c>
      <c r="AC44" s="38">
        <v>2015</v>
      </c>
      <c r="AD44" s="38">
        <v>2016</v>
      </c>
      <c r="AE44" s="38">
        <v>2017</v>
      </c>
      <c r="AF44" s="37">
        <v>2018</v>
      </c>
      <c r="AG44" s="37">
        <v>2019</v>
      </c>
      <c r="AH44" s="25"/>
      <c r="AI44" s="26"/>
      <c r="BF44" s="2"/>
    </row>
    <row r="45" spans="2:58" ht="18" x14ac:dyDescent="0.35">
      <c r="B45" s="72" t="s">
        <v>50</v>
      </c>
      <c r="C45" s="66" t="s">
        <v>60</v>
      </c>
      <c r="D45" s="130" t="s">
        <v>41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S45" s="53">
        <v>2106.6327778947948</v>
      </c>
      <c r="T45" s="53">
        <v>2172.8361774208465</v>
      </c>
      <c r="U45" s="53">
        <v>2324.2507757104654</v>
      </c>
      <c r="V45" s="53">
        <v>2190.0246917442423</v>
      </c>
      <c r="W45" s="53">
        <v>2098.3876026417411</v>
      </c>
      <c r="X45" s="53">
        <v>1986.3324335874981</v>
      </c>
      <c r="Y45" s="53">
        <v>1864.3371560500188</v>
      </c>
      <c r="Z45" s="53">
        <v>1820.0093485279986</v>
      </c>
      <c r="AA45" s="53">
        <v>1787.2492554562018</v>
      </c>
      <c r="AB45" s="53">
        <v>1781.7014962819123</v>
      </c>
      <c r="AC45" s="53">
        <v>1823.8518734270026</v>
      </c>
      <c r="AD45" s="53">
        <v>1792.5023971396483</v>
      </c>
      <c r="AE45" s="53">
        <v>1836.644176338953</v>
      </c>
      <c r="AF45" s="53">
        <v>1876.1196121584628</v>
      </c>
      <c r="AG45" s="53">
        <v>1816.2544186985963</v>
      </c>
    </row>
    <row r="46" spans="2:58" ht="18" x14ac:dyDescent="0.35">
      <c r="B46" s="33" t="s">
        <v>56</v>
      </c>
      <c r="C46" s="67" t="s">
        <v>60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32"/>
      <c r="S46" s="53">
        <v>126.66494507397033</v>
      </c>
      <c r="T46" s="53">
        <v>136.75943340973186</v>
      </c>
      <c r="U46" s="53">
        <v>132.79068733115537</v>
      </c>
      <c r="V46" s="53">
        <v>138.22005530199976</v>
      </c>
      <c r="W46" s="53">
        <v>115.83258137143775</v>
      </c>
      <c r="X46" s="53">
        <v>131.80070289666446</v>
      </c>
      <c r="Y46" s="53">
        <v>165.69157740689866</v>
      </c>
      <c r="Z46" s="53">
        <v>158.81794941894486</v>
      </c>
      <c r="AA46" s="53">
        <v>178.89933552869616</v>
      </c>
      <c r="AB46" s="53">
        <v>184.58168979119455</v>
      </c>
      <c r="AC46" s="53">
        <v>194.19869531161407</v>
      </c>
      <c r="AD46" s="53">
        <v>218.03516806413995</v>
      </c>
      <c r="AE46" s="53">
        <v>203.29885688725494</v>
      </c>
      <c r="AF46" s="53">
        <v>180.02806598834582</v>
      </c>
      <c r="AG46" s="53">
        <v>222.56543995965262</v>
      </c>
    </row>
    <row r="47" spans="2:58" ht="18" x14ac:dyDescent="0.35">
      <c r="B47" s="33" t="s">
        <v>11</v>
      </c>
      <c r="C47" s="67" t="s">
        <v>60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32"/>
      <c r="S47" s="53">
        <v>603.35348521449441</v>
      </c>
      <c r="T47" s="53">
        <v>627.02780483586855</v>
      </c>
      <c r="U47" s="53">
        <v>642.27674571754665</v>
      </c>
      <c r="V47" s="53">
        <v>658.03722843463925</v>
      </c>
      <c r="W47" s="53">
        <v>644.93682692689504</v>
      </c>
      <c r="X47" s="53">
        <v>629.8227882036108</v>
      </c>
      <c r="Y47" s="53">
        <v>630.02884028458675</v>
      </c>
      <c r="Z47" s="53">
        <v>633.1653141153713</v>
      </c>
      <c r="AA47" s="53">
        <v>618.71419706576739</v>
      </c>
      <c r="AB47" s="53">
        <v>664.13306997148152</v>
      </c>
      <c r="AC47" s="53">
        <v>652.56715054897415</v>
      </c>
      <c r="AD47" s="53">
        <v>654.29857032071072</v>
      </c>
      <c r="AE47" s="53">
        <v>655.94263751351923</v>
      </c>
      <c r="AF47" s="53">
        <v>631.91386100178852</v>
      </c>
      <c r="AG47" s="53">
        <v>618.85038296689913</v>
      </c>
    </row>
    <row r="48" spans="2:58" ht="18" x14ac:dyDescent="0.35">
      <c r="B48" s="71" t="s">
        <v>16</v>
      </c>
      <c r="C48" s="68" t="s">
        <v>60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32"/>
      <c r="S48" s="53">
        <v>304.26886425279139</v>
      </c>
      <c r="T48" s="53">
        <v>328.39144916060889</v>
      </c>
      <c r="U48" s="53">
        <v>331.74922663552519</v>
      </c>
      <c r="V48" s="53">
        <v>314.86987456819281</v>
      </c>
      <c r="W48" s="53">
        <v>303.05224251989711</v>
      </c>
      <c r="X48" s="53">
        <v>296.44786560387439</v>
      </c>
      <c r="Y48" s="53">
        <v>278.32394751915484</v>
      </c>
      <c r="Z48" s="53">
        <v>260.17727177006333</v>
      </c>
      <c r="AA48" s="53">
        <v>270.02738858285073</v>
      </c>
      <c r="AB48" s="53">
        <v>259.96660768039402</v>
      </c>
      <c r="AC48" s="53">
        <v>260.89073935933567</v>
      </c>
      <c r="AD48" s="53">
        <v>248.24703614153628</v>
      </c>
      <c r="AE48" s="53">
        <v>244.90279289430171</v>
      </c>
      <c r="AF48" s="53">
        <v>254.85826305046612</v>
      </c>
      <c r="AG48" s="53">
        <v>224.21510313298739</v>
      </c>
    </row>
    <row r="49" spans="2:33" s="2" customFormat="1" ht="18.75" thickBot="1" x14ac:dyDescent="0.4">
      <c r="B49" s="145" t="s">
        <v>3</v>
      </c>
      <c r="C49" s="34" t="s">
        <v>61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5"/>
      <c r="S49" s="54">
        <f>SUM(S45:S48)</f>
        <v>3140.9200724360508</v>
      </c>
      <c r="T49" s="55">
        <f t="shared" ref="T49:AE49" si="1">SUM(T45:T48)</f>
        <v>3265.0148648270556</v>
      </c>
      <c r="U49" s="55">
        <f t="shared" si="1"/>
        <v>3431.0674353946929</v>
      </c>
      <c r="V49" s="55">
        <f t="shared" si="1"/>
        <v>3301.1518500490743</v>
      </c>
      <c r="W49" s="55">
        <f t="shared" si="1"/>
        <v>3162.2092534599706</v>
      </c>
      <c r="X49" s="55">
        <f t="shared" si="1"/>
        <v>3044.403790291648</v>
      </c>
      <c r="Y49" s="55">
        <f t="shared" si="1"/>
        <v>2938.3815212606592</v>
      </c>
      <c r="Z49" s="55">
        <f t="shared" si="1"/>
        <v>2872.1698838323782</v>
      </c>
      <c r="AA49" s="55">
        <f t="shared" si="1"/>
        <v>2854.8901766335161</v>
      </c>
      <c r="AB49" s="55">
        <f t="shared" si="1"/>
        <v>2890.3828637249826</v>
      </c>
      <c r="AC49" s="55">
        <f t="shared" si="1"/>
        <v>2931.5084586469266</v>
      </c>
      <c r="AD49" s="55">
        <f t="shared" si="1"/>
        <v>2913.083171666035</v>
      </c>
      <c r="AE49" s="55">
        <f t="shared" si="1"/>
        <v>2940.7884636340291</v>
      </c>
      <c r="AF49" s="55">
        <f>SUM(AF45:AF48)</f>
        <v>2942.9198021990633</v>
      </c>
      <c r="AG49" s="55">
        <f t="shared" ref="AG49" si="2">SUM(AG45:AG48)</f>
        <v>2881.8853447581355</v>
      </c>
    </row>
    <row r="50" spans="2:33" x14ac:dyDescent="0.25">
      <c r="D50" s="56" t="s">
        <v>43</v>
      </c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2:33" x14ac:dyDescent="0.25">
      <c r="D51" s="74" t="s">
        <v>72</v>
      </c>
    </row>
    <row r="52" spans="2:33" x14ac:dyDescent="0.25">
      <c r="D52" s="74" t="s">
        <v>73</v>
      </c>
    </row>
    <row r="72" spans="2:35" ht="15.75" thickBot="1" x14ac:dyDescent="0.3"/>
    <row r="73" spans="2:35" s="64" customFormat="1" ht="21" x14ac:dyDescent="0.35">
      <c r="B73" s="75" t="s">
        <v>54</v>
      </c>
      <c r="C73" s="137"/>
      <c r="AG73" s="138"/>
      <c r="AH73" s="138"/>
      <c r="AI73" s="138"/>
    </row>
    <row r="75" spans="2:35" ht="15.75" thickBot="1" x14ac:dyDescent="0.3">
      <c r="C75" s="70" t="s">
        <v>37</v>
      </c>
      <c r="D75" s="139">
        <v>1990</v>
      </c>
      <c r="E75" s="139">
        <v>1991</v>
      </c>
      <c r="F75" s="139">
        <v>1992</v>
      </c>
      <c r="G75" s="139">
        <v>1993</v>
      </c>
      <c r="H75" s="139">
        <v>1994</v>
      </c>
      <c r="I75" s="139">
        <v>1995</v>
      </c>
      <c r="J75" s="139">
        <v>1996</v>
      </c>
      <c r="K75" s="139">
        <v>1997</v>
      </c>
      <c r="L75" s="139">
        <v>1998</v>
      </c>
      <c r="M75" s="139">
        <v>1999</v>
      </c>
      <c r="N75" s="139">
        <v>2000</v>
      </c>
      <c r="O75" s="139">
        <v>2001</v>
      </c>
      <c r="P75" s="139">
        <v>2002</v>
      </c>
      <c r="Q75" s="139">
        <v>2003</v>
      </c>
      <c r="R75" s="139">
        <v>2004</v>
      </c>
      <c r="S75" s="38">
        <v>2005</v>
      </c>
      <c r="T75" s="38">
        <v>2006</v>
      </c>
      <c r="U75" s="38">
        <v>2007</v>
      </c>
      <c r="V75" s="38">
        <v>2008</v>
      </c>
      <c r="W75" s="38">
        <v>2009</v>
      </c>
      <c r="X75" s="38">
        <v>2010</v>
      </c>
      <c r="Y75" s="38">
        <v>2011</v>
      </c>
      <c r="Z75" s="38">
        <v>2012</v>
      </c>
      <c r="AA75" s="38">
        <v>2013</v>
      </c>
      <c r="AB75" s="38">
        <v>2014</v>
      </c>
      <c r="AC75" s="38">
        <v>2015</v>
      </c>
      <c r="AD75" s="38">
        <v>2016</v>
      </c>
      <c r="AE75" s="38">
        <v>2017</v>
      </c>
      <c r="AF75" s="37">
        <v>2018</v>
      </c>
      <c r="AG75" s="38">
        <v>2019</v>
      </c>
      <c r="AH75" s="140"/>
    </row>
    <row r="76" spans="2:35" ht="15" customHeight="1" x14ac:dyDescent="0.35">
      <c r="B76" s="72" t="s">
        <v>57</v>
      </c>
      <c r="C76" s="66" t="s">
        <v>60</v>
      </c>
      <c r="D76" s="130" t="s">
        <v>41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51">
        <v>31.238484919299999</v>
      </c>
      <c r="T76" s="51">
        <v>25.512199570446668</v>
      </c>
      <c r="U76" s="51">
        <v>25.460353461473332</v>
      </c>
      <c r="V76" s="51">
        <v>25.08300522269333</v>
      </c>
      <c r="W76" s="51">
        <v>20.12935053244</v>
      </c>
      <c r="X76" s="51">
        <v>21.812472989966665</v>
      </c>
      <c r="Y76" s="51">
        <v>22.110419334540001</v>
      </c>
      <c r="Z76" s="51">
        <v>16.003616755494086</v>
      </c>
      <c r="AA76" s="51">
        <v>11.370694227316061</v>
      </c>
      <c r="AB76" s="51">
        <v>7.989149136368459</v>
      </c>
      <c r="AC76" s="51">
        <v>7.8797282683219994</v>
      </c>
      <c r="AD76" s="51">
        <v>12.421143917972497</v>
      </c>
      <c r="AE76" s="51">
        <v>10.9135797336974</v>
      </c>
      <c r="AF76" s="51">
        <v>12.178335297197661</v>
      </c>
      <c r="AG76" s="51">
        <v>10.902900000000001</v>
      </c>
      <c r="AH76" s="35"/>
    </row>
    <row r="77" spans="2:35" ht="15" customHeight="1" x14ac:dyDescent="0.35">
      <c r="B77" s="33" t="s">
        <v>58</v>
      </c>
      <c r="C77" s="67" t="s">
        <v>60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32"/>
      <c r="S77" s="51">
        <v>376.83593000640002</v>
      </c>
      <c r="T77" s="51">
        <v>378.67314290880006</v>
      </c>
      <c r="U77" s="51">
        <v>398.15671910400005</v>
      </c>
      <c r="V77" s="51">
        <v>349.27363032799997</v>
      </c>
      <c r="W77" s="51">
        <v>350.6137790624</v>
      </c>
      <c r="X77" s="51">
        <v>369.7000336512001</v>
      </c>
      <c r="Y77" s="51">
        <v>377.47027440484715</v>
      </c>
      <c r="Z77" s="51">
        <v>410.12313323066928</v>
      </c>
      <c r="AA77" s="51">
        <v>406.1587385957888</v>
      </c>
      <c r="AB77" s="51">
        <v>368.42319359483201</v>
      </c>
      <c r="AC77" s="51">
        <v>400.91596159685452</v>
      </c>
      <c r="AD77" s="51">
        <v>405.16545580981278</v>
      </c>
      <c r="AE77" s="51">
        <v>428.32083524965424</v>
      </c>
      <c r="AF77" s="51">
        <v>452.2433647004662</v>
      </c>
      <c r="AG77" s="51">
        <v>428.79300000000001</v>
      </c>
      <c r="AH77" s="35"/>
    </row>
    <row r="78" spans="2:35" ht="15.75" customHeight="1" x14ac:dyDescent="0.35">
      <c r="B78" s="71" t="s">
        <v>59</v>
      </c>
      <c r="C78" s="68" t="s">
        <v>60</v>
      </c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32"/>
      <c r="S78" s="52">
        <v>447.90682320269514</v>
      </c>
      <c r="T78" s="52">
        <v>909.13756031558182</v>
      </c>
      <c r="U78" s="52">
        <v>1024.3618779493479</v>
      </c>
      <c r="V78" s="52">
        <v>1598.197338961917</v>
      </c>
      <c r="W78" s="52">
        <v>1411.5383229507906</v>
      </c>
      <c r="X78" s="52">
        <v>1409.2122334986375</v>
      </c>
      <c r="Y78" s="52">
        <v>1288.8165286988103</v>
      </c>
      <c r="Z78" s="52">
        <v>1338.2025386094149</v>
      </c>
      <c r="AA78" s="52">
        <v>1362.3519902290964</v>
      </c>
      <c r="AB78" s="52">
        <v>1378.5311619666813</v>
      </c>
      <c r="AC78" s="52">
        <v>1403.2452502183073</v>
      </c>
      <c r="AD78" s="52">
        <v>1363.3779257073038</v>
      </c>
      <c r="AE78" s="52">
        <v>1392.4342069747249</v>
      </c>
      <c r="AF78" s="52">
        <v>1390.2634967130271</v>
      </c>
      <c r="AG78" s="52">
        <v>1367.3670999999999</v>
      </c>
      <c r="AH78" s="35"/>
    </row>
    <row r="79" spans="2:35" ht="18.75" thickBot="1" x14ac:dyDescent="0.4">
      <c r="B79" s="69" t="s">
        <v>3</v>
      </c>
      <c r="C79" s="34" t="s">
        <v>61</v>
      </c>
      <c r="D79" s="133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5"/>
      <c r="S79" s="46">
        <f>SUM(S76:S78)</f>
        <v>855.98123812839515</v>
      </c>
      <c r="T79" s="55">
        <f t="shared" ref="T79:AE79" si="3">SUM(T76:T78)</f>
        <v>1313.3229027948287</v>
      </c>
      <c r="U79" s="55">
        <f t="shared" si="3"/>
        <v>1447.9789505148212</v>
      </c>
      <c r="V79" s="55">
        <f t="shared" si="3"/>
        <v>1972.5539745126102</v>
      </c>
      <c r="W79" s="55">
        <f t="shared" si="3"/>
        <v>1782.2814525456306</v>
      </c>
      <c r="X79" s="55">
        <f t="shared" si="3"/>
        <v>1800.7247401398042</v>
      </c>
      <c r="Y79" s="55">
        <f t="shared" si="3"/>
        <v>1688.3972224381973</v>
      </c>
      <c r="Z79" s="55">
        <f t="shared" si="3"/>
        <v>1764.3292885955782</v>
      </c>
      <c r="AA79" s="55">
        <f t="shared" si="3"/>
        <v>1779.8814230522012</v>
      </c>
      <c r="AB79" s="55">
        <f t="shared" si="3"/>
        <v>1754.9435046978817</v>
      </c>
      <c r="AC79" s="55">
        <f t="shared" si="3"/>
        <v>1812.0409400834837</v>
      </c>
      <c r="AD79" s="55">
        <f t="shared" si="3"/>
        <v>1780.9645254350889</v>
      </c>
      <c r="AE79" s="55">
        <f t="shared" si="3"/>
        <v>1831.6686219580765</v>
      </c>
      <c r="AF79" s="55">
        <f>SUM(AF76:AF78)</f>
        <v>1854.6851967106909</v>
      </c>
      <c r="AG79" s="55">
        <f>SUM(AG76:AG78)</f>
        <v>1807.0629999999999</v>
      </c>
      <c r="AH79" s="43"/>
    </row>
    <row r="80" spans="2:35" x14ac:dyDescent="0.25">
      <c r="D80" s="56" t="s">
        <v>43</v>
      </c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49"/>
    </row>
  </sheetData>
  <mergeCells count="4">
    <mergeCell ref="C2:I10"/>
    <mergeCell ref="D15:R18"/>
    <mergeCell ref="D45:R49"/>
    <mergeCell ref="D76:R79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Upplýsingar um skjalið</vt:lpstr>
      <vt:lpstr>Losunartölur</vt:lpstr>
      <vt:lpstr>Losun skipt eftir skuldbind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2021-02-22T11:27:18Z</dcterms:modified>
</cp:coreProperties>
</file>