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03"/>
  <workbookPr codeName="ThisWorkbook"/>
  <mc:AlternateContent xmlns:mc="http://schemas.openxmlformats.org/markup-compatibility/2006">
    <mc:Choice Requires="x15">
      <x15ac:absPath xmlns:x15ac="http://schemas.microsoft.com/office/spreadsheetml/2010/11/ac" url="https://umhverfisstofnun.sharepoint.com/Neytendateymi/Shared Documents/Græn skref og bókhald/Grænt bókhald/Grænt bókhald_útgáfur/"/>
    </mc:Choice>
  </mc:AlternateContent>
  <xr:revisionPtr revIDLastSave="0" documentId="8_{0492126A-3484-467D-BA05-93EE7EA31311}" xr6:coauthVersionLast="35" xr6:coauthVersionMax="35" xr10:uidLastSave="{00000000-0000-0000-0000-000000000000}"/>
  <bookViews>
    <workbookView xWindow="0" yWindow="0" windowWidth="28800" windowHeight="11610" tabRatio="902" firstSheet="6" activeTab="6" xr2:uid="{00000000-000D-0000-FFFF-FFFF00000000}"/>
  </bookViews>
  <sheets>
    <sheet name="Forsíða" sheetId="8" r:id="rId1"/>
    <sheet name="Samantekt" sheetId="10" r:id="rId2"/>
    <sheet name="Myndræn samantekt" sheetId="12" r:id="rId3"/>
    <sheet name="Pappír" sheetId="2" r:id="rId4"/>
    <sheet name="Ræstingar" sheetId="14" r:id="rId5"/>
    <sheet name="Rafmagn og heitt vatn" sheetId="15" r:id="rId6"/>
    <sheet name="Samgöngur" sheetId="16" r:id="rId7"/>
    <sheet name="Samgöngusamningar" sheetId="22" r:id="rId8"/>
    <sheet name="Úrgangur" sheetId="17" r:id="rId9"/>
    <sheet name="Aðrar rekstrarvörur" sheetId="18" r:id="rId10"/>
    <sheet name="Forsendur" sheetId="19" r:id="rId11"/>
    <sheet name="GRI-GHG protocol" sheetId="20" r:id="rId12"/>
  </sheets>
  <definedNames>
    <definedName name="_xlnm.Print_Area" localSheetId="9">'Aðrar rekstrarvörur'!$A$1:$G$17</definedName>
    <definedName name="_xlnm.Print_Area" localSheetId="3">Pappír!$A$1:$H$18</definedName>
    <definedName name="_xlnm.Print_Area" localSheetId="5">'Rafmagn og heitt vatn'!$A$1:$F$15</definedName>
    <definedName name="_xlnm.Print_Area" localSheetId="4">Ræstingar!$A$1:$G$15</definedName>
    <definedName name="_xlnm.Print_Area" localSheetId="6">Samgöngur!$A$1:$I$20</definedName>
    <definedName name="_xlnm.Print_Area" localSheetId="8">Úrgangur!$A$1:$F$13</definedName>
  </definedNames>
  <calcPr calcId="179020"/>
</workbook>
</file>

<file path=xl/calcChain.xml><?xml version="1.0" encoding="utf-8"?>
<calcChain xmlns="http://schemas.openxmlformats.org/spreadsheetml/2006/main">
  <c r="N70" i="2" l="1"/>
  <c r="L74" i="2"/>
  <c r="E70" i="2"/>
  <c r="F50" i="17"/>
  <c r="D36" i="22"/>
  <c r="D35" i="22"/>
  <c r="D27" i="22"/>
  <c r="D26" i="22"/>
  <c r="D19" i="22"/>
  <c r="D18" i="22"/>
  <c r="D17" i="22"/>
  <c r="D8" i="22"/>
  <c r="D9" i="22"/>
  <c r="E46" i="2"/>
  <c r="G87" i="16"/>
  <c r="N73" i="14"/>
  <c r="N72" i="2"/>
  <c r="N71" i="2"/>
  <c r="N73" i="2"/>
  <c r="G70" i="2"/>
  <c r="E71" i="2"/>
  <c r="G71" i="2"/>
  <c r="E72" i="2"/>
  <c r="G72" i="2"/>
  <c r="E73" i="2"/>
  <c r="G73" i="2"/>
  <c r="E79" i="2"/>
  <c r="G79" i="2"/>
  <c r="E80" i="2"/>
  <c r="G80" i="2"/>
  <c r="E81" i="2"/>
  <c r="G81" i="2"/>
  <c r="E82" i="2"/>
  <c r="G82" i="2"/>
  <c r="N79" i="2"/>
  <c r="N80" i="2"/>
  <c r="N81" i="2"/>
  <c r="O79" i="2"/>
  <c r="C74" i="2"/>
  <c r="E17" i="22"/>
  <c r="M73" i="15"/>
  <c r="N85" i="15"/>
  <c r="N83" i="15"/>
  <c r="N84" i="15"/>
  <c r="N82" i="15"/>
  <c r="M83" i="15"/>
  <c r="M84" i="15"/>
  <c r="M85" i="15"/>
  <c r="M82" i="15"/>
  <c r="N73" i="15"/>
  <c r="M58" i="15"/>
  <c r="N55" i="15"/>
  <c r="N56" i="15"/>
  <c r="N57" i="15"/>
  <c r="N58" i="15"/>
  <c r="M86" i="15"/>
  <c r="K25" i="10"/>
  <c r="M74" i="15"/>
  <c r="M75" i="15"/>
  <c r="M76" i="15"/>
  <c r="N76" i="15"/>
  <c r="N75" i="15"/>
  <c r="N74" i="15"/>
  <c r="N65" i="15"/>
  <c r="N66" i="15"/>
  <c r="N67" i="15"/>
  <c r="N64" i="15"/>
  <c r="M57" i="15"/>
  <c r="M56" i="15"/>
  <c r="M65" i="15"/>
  <c r="M66" i="15"/>
  <c r="M67" i="15"/>
  <c r="M64" i="15"/>
  <c r="E65" i="15"/>
  <c r="E93" i="18"/>
  <c r="E99" i="18"/>
  <c r="E100" i="18"/>
  <c r="E101" i="18"/>
  <c r="E102" i="18"/>
  <c r="E103" i="18"/>
  <c r="E104" i="18"/>
  <c r="E98" i="18"/>
  <c r="E88" i="18"/>
  <c r="E89" i="18"/>
  <c r="E90" i="18"/>
  <c r="E91" i="18"/>
  <c r="E92" i="18"/>
  <c r="E87" i="18"/>
  <c r="E81" i="18"/>
  <c r="E80" i="18"/>
  <c r="E79" i="18"/>
  <c r="E78" i="18"/>
  <c r="E77" i="18"/>
  <c r="E76" i="18"/>
  <c r="E70" i="18"/>
  <c r="E69" i="18"/>
  <c r="E68" i="18"/>
  <c r="E67" i="18"/>
  <c r="E66" i="18"/>
  <c r="E65" i="18"/>
  <c r="M68" i="15"/>
  <c r="I25" i="10"/>
  <c r="M77" i="15"/>
  <c r="J25" i="10"/>
  <c r="D152" i="16"/>
  <c r="C152" i="16"/>
  <c r="G152" i="16"/>
  <c r="K31" i="10"/>
  <c r="H150" i="16"/>
  <c r="G150" i="16"/>
  <c r="G149" i="16"/>
  <c r="F149" i="16"/>
  <c r="H149" i="16"/>
  <c r="H148" i="16"/>
  <c r="G148" i="16"/>
  <c r="I147" i="16"/>
  <c r="G147" i="16"/>
  <c r="F147" i="16"/>
  <c r="H147" i="16"/>
  <c r="C144" i="16"/>
  <c r="N143" i="16"/>
  <c r="P143" i="16"/>
  <c r="K30" i="10"/>
  <c r="M143" i="16"/>
  <c r="O143" i="16"/>
  <c r="K32" i="10"/>
  <c r="D142" i="16"/>
  <c r="E142" i="16"/>
  <c r="P141" i="16"/>
  <c r="O141" i="16"/>
  <c r="D141" i="16"/>
  <c r="E141" i="16"/>
  <c r="R140" i="16"/>
  <c r="P140" i="16"/>
  <c r="O140" i="16"/>
  <c r="D140" i="16"/>
  <c r="D132" i="16"/>
  <c r="C132" i="16"/>
  <c r="H130" i="16"/>
  <c r="G130" i="16"/>
  <c r="G129" i="16"/>
  <c r="F129" i="16"/>
  <c r="H128" i="16"/>
  <c r="G128" i="16"/>
  <c r="I127" i="16"/>
  <c r="G127" i="16"/>
  <c r="F127" i="16"/>
  <c r="H127" i="16"/>
  <c r="C124" i="16"/>
  <c r="N123" i="16"/>
  <c r="P123" i="16"/>
  <c r="J30" i="10"/>
  <c r="M123" i="16"/>
  <c r="O123" i="16"/>
  <c r="J32" i="10"/>
  <c r="D122" i="16"/>
  <c r="E122" i="16"/>
  <c r="P121" i="16"/>
  <c r="O121" i="16"/>
  <c r="D121" i="16"/>
  <c r="E121" i="16"/>
  <c r="R120" i="16"/>
  <c r="P120" i="16"/>
  <c r="O120" i="16"/>
  <c r="D120" i="16"/>
  <c r="I107" i="16"/>
  <c r="D112" i="16"/>
  <c r="C112" i="16"/>
  <c r="H110" i="16"/>
  <c r="G110" i="16"/>
  <c r="G109" i="16"/>
  <c r="F109" i="16"/>
  <c r="H109" i="16"/>
  <c r="H108" i="16"/>
  <c r="G108" i="16"/>
  <c r="G107" i="16"/>
  <c r="F107" i="16"/>
  <c r="H107" i="16"/>
  <c r="C104" i="16"/>
  <c r="N103" i="16"/>
  <c r="P103" i="16"/>
  <c r="I30" i="10"/>
  <c r="M103" i="16"/>
  <c r="O103" i="16"/>
  <c r="I32" i="10"/>
  <c r="D102" i="16"/>
  <c r="E102" i="16"/>
  <c r="P101" i="16"/>
  <c r="O101" i="16"/>
  <c r="D101" i="16"/>
  <c r="E101" i="16"/>
  <c r="R100" i="16"/>
  <c r="P100" i="16"/>
  <c r="O100" i="16"/>
  <c r="D100" i="16"/>
  <c r="E100" i="16"/>
  <c r="D124" i="16"/>
  <c r="E124" i="16"/>
  <c r="D144" i="16"/>
  <c r="E144" i="16"/>
  <c r="E112" i="16"/>
  <c r="G132" i="16"/>
  <c r="J31" i="10"/>
  <c r="E152" i="16"/>
  <c r="E132" i="16"/>
  <c r="F132" i="16"/>
  <c r="H132" i="16"/>
  <c r="J127" i="16"/>
  <c r="E120" i="16"/>
  <c r="G112" i="16"/>
  <c r="I31" i="10"/>
  <c r="F152" i="16"/>
  <c r="H152" i="16"/>
  <c r="J147" i="16"/>
  <c r="E140" i="16"/>
  <c r="H129" i="16"/>
  <c r="F112" i="16"/>
  <c r="H112" i="16"/>
  <c r="D104" i="16"/>
  <c r="E104" i="16"/>
  <c r="G135" i="16"/>
  <c r="J33" i="10"/>
  <c r="K29" i="10"/>
  <c r="J29" i="10"/>
  <c r="S29" i="10"/>
  <c r="I29" i="10"/>
  <c r="J107" i="16"/>
  <c r="G155" i="16"/>
  <c r="K33" i="10"/>
  <c r="G115" i="16"/>
  <c r="I33" i="10"/>
  <c r="S32" i="10"/>
  <c r="R32" i="10"/>
  <c r="S31" i="10"/>
  <c r="R31" i="10"/>
  <c r="S30" i="10"/>
  <c r="R30" i="10"/>
  <c r="D92" i="16"/>
  <c r="C92" i="16"/>
  <c r="C84" i="16"/>
  <c r="R29" i="10"/>
  <c r="R33" i="10"/>
  <c r="S33" i="10"/>
  <c r="G92" i="16"/>
  <c r="H31" i="10"/>
  <c r="E92" i="16"/>
  <c r="D82" i="16"/>
  <c r="E82" i="16"/>
  <c r="O82" i="15"/>
  <c r="M55" i="15"/>
  <c r="M59" i="15"/>
  <c r="L86" i="15"/>
  <c r="N86" i="15"/>
  <c r="K26" i="10"/>
  <c r="K86" i="15"/>
  <c r="K24" i="10"/>
  <c r="D86" i="15"/>
  <c r="K21" i="10"/>
  <c r="C86" i="15"/>
  <c r="E86" i="15"/>
  <c r="F85" i="15"/>
  <c r="E85" i="15"/>
  <c r="F84" i="15"/>
  <c r="E84" i="15"/>
  <c r="F83" i="15"/>
  <c r="E83" i="15"/>
  <c r="F82" i="15"/>
  <c r="E82" i="15"/>
  <c r="L77" i="15"/>
  <c r="N77" i="15"/>
  <c r="J26" i="10"/>
  <c r="K77" i="15"/>
  <c r="J24" i="10"/>
  <c r="D77" i="15"/>
  <c r="J21" i="10"/>
  <c r="C77" i="15"/>
  <c r="E77" i="15"/>
  <c r="J22" i="10"/>
  <c r="F76" i="15"/>
  <c r="E76" i="15"/>
  <c r="F75" i="15"/>
  <c r="E75" i="15"/>
  <c r="F74" i="15"/>
  <c r="E74" i="15"/>
  <c r="F73" i="15"/>
  <c r="E73" i="15"/>
  <c r="L68" i="15"/>
  <c r="K68" i="15"/>
  <c r="I24" i="10"/>
  <c r="D68" i="15"/>
  <c r="I21" i="10"/>
  <c r="C68" i="15"/>
  <c r="E68" i="15"/>
  <c r="I22" i="10"/>
  <c r="F67" i="15"/>
  <c r="E67" i="15"/>
  <c r="F66" i="15"/>
  <c r="E66" i="15"/>
  <c r="F65" i="15"/>
  <c r="F64" i="15"/>
  <c r="E64" i="15"/>
  <c r="E35" i="22"/>
  <c r="O73" i="14"/>
  <c r="O64" i="14"/>
  <c r="H82" i="14"/>
  <c r="H73" i="14"/>
  <c r="H64" i="14"/>
  <c r="O98" i="2"/>
  <c r="H98" i="2"/>
  <c r="F77" i="15"/>
  <c r="J23" i="10"/>
  <c r="F86" i="15"/>
  <c r="K23" i="10"/>
  <c r="P82" i="15"/>
  <c r="H82" i="15"/>
  <c r="K22" i="10"/>
  <c r="N68" i="15"/>
  <c r="I26" i="10"/>
  <c r="P73" i="15"/>
  <c r="H25" i="10"/>
  <c r="F68" i="15"/>
  <c r="I23" i="10"/>
  <c r="H64" i="15"/>
  <c r="P64" i="15"/>
  <c r="E93" i="17"/>
  <c r="C93" i="17"/>
  <c r="F92" i="17"/>
  <c r="G91" i="17"/>
  <c r="F91" i="17"/>
  <c r="K38" i="10"/>
  <c r="F90" i="17"/>
  <c r="F89" i="17"/>
  <c r="F88" i="17"/>
  <c r="F87" i="17"/>
  <c r="G86" i="17"/>
  <c r="F86" i="17"/>
  <c r="E81" i="17"/>
  <c r="C81" i="17"/>
  <c r="G79" i="17"/>
  <c r="F79" i="17"/>
  <c r="J38" i="10"/>
  <c r="F78" i="17"/>
  <c r="F77" i="17"/>
  <c r="F76" i="17"/>
  <c r="F75" i="17"/>
  <c r="G74" i="17"/>
  <c r="F74" i="17"/>
  <c r="E69" i="17"/>
  <c r="C69" i="17"/>
  <c r="G67" i="17"/>
  <c r="F67" i="17"/>
  <c r="I38" i="10"/>
  <c r="F66" i="17"/>
  <c r="F65" i="17"/>
  <c r="F64" i="17"/>
  <c r="F63" i="17"/>
  <c r="G62" i="17"/>
  <c r="F62" i="17"/>
  <c r="Q43" i="10"/>
  <c r="R43" i="10"/>
  <c r="S43" i="10"/>
  <c r="Q44" i="10"/>
  <c r="R44" i="10"/>
  <c r="S44" i="10"/>
  <c r="Q45" i="10"/>
  <c r="R45" i="10"/>
  <c r="S45" i="10"/>
  <c r="Q46" i="10"/>
  <c r="R46" i="10"/>
  <c r="S46" i="10"/>
  <c r="Q47" i="10"/>
  <c r="R47" i="10"/>
  <c r="S47" i="10"/>
  <c r="Q48" i="10"/>
  <c r="R48" i="10"/>
  <c r="S48" i="10"/>
  <c r="Q49" i="10"/>
  <c r="R49" i="10"/>
  <c r="S49" i="10"/>
  <c r="G34" i="10"/>
  <c r="F34" i="10"/>
  <c r="E34" i="10"/>
  <c r="D34" i="10"/>
  <c r="C34" i="10"/>
  <c r="C39" i="22"/>
  <c r="D39" i="22"/>
  <c r="C30" i="22"/>
  <c r="D30" i="22"/>
  <c r="I21" i="22"/>
  <c r="C21" i="22"/>
  <c r="D21" i="22"/>
  <c r="E101" i="2"/>
  <c r="E100" i="2"/>
  <c r="E99" i="2"/>
  <c r="E98" i="2"/>
  <c r="E91" i="2"/>
  <c r="E90" i="2"/>
  <c r="E89" i="2"/>
  <c r="E88" i="2"/>
  <c r="E85" i="14"/>
  <c r="E84" i="14"/>
  <c r="E83" i="14"/>
  <c r="E82" i="14"/>
  <c r="E76" i="14"/>
  <c r="E75" i="14"/>
  <c r="E74" i="14"/>
  <c r="E73" i="14"/>
  <c r="E67" i="14"/>
  <c r="E66" i="14"/>
  <c r="E65" i="14"/>
  <c r="E64" i="14"/>
  <c r="C86" i="14"/>
  <c r="E86" i="14"/>
  <c r="K16" i="10"/>
  <c r="C77" i="14"/>
  <c r="E77" i="14"/>
  <c r="J16" i="10"/>
  <c r="M86" i="14"/>
  <c r="L86" i="14"/>
  <c r="F86" i="14"/>
  <c r="D86" i="14"/>
  <c r="N85" i="14"/>
  <c r="G85" i="14"/>
  <c r="N84" i="14"/>
  <c r="G84" i="14"/>
  <c r="N83" i="14"/>
  <c r="G83" i="14"/>
  <c r="N82" i="14"/>
  <c r="G82" i="14"/>
  <c r="M77" i="14"/>
  <c r="L77" i="14"/>
  <c r="F77" i="14"/>
  <c r="D77" i="14"/>
  <c r="N76" i="14"/>
  <c r="G76" i="14"/>
  <c r="N75" i="14"/>
  <c r="G75" i="14"/>
  <c r="N74" i="14"/>
  <c r="G74" i="14"/>
  <c r="G73" i="14"/>
  <c r="M68" i="14"/>
  <c r="L68" i="14"/>
  <c r="F68" i="14"/>
  <c r="D68" i="14"/>
  <c r="C68" i="14"/>
  <c r="E68" i="14"/>
  <c r="I16" i="10"/>
  <c r="N67" i="14"/>
  <c r="G67" i="14"/>
  <c r="N66" i="14"/>
  <c r="G66" i="14"/>
  <c r="N65" i="14"/>
  <c r="G65" i="14"/>
  <c r="N64" i="14"/>
  <c r="G64" i="14"/>
  <c r="M102" i="2"/>
  <c r="L102" i="2"/>
  <c r="F102" i="2"/>
  <c r="D102" i="2"/>
  <c r="K11" i="10"/>
  <c r="C102" i="2"/>
  <c r="N101" i="2"/>
  <c r="G101" i="2"/>
  <c r="N100" i="2"/>
  <c r="G100" i="2"/>
  <c r="N99" i="2"/>
  <c r="G99" i="2"/>
  <c r="N98" i="2"/>
  <c r="G98" i="2"/>
  <c r="M92" i="2"/>
  <c r="L92" i="2"/>
  <c r="F92" i="2"/>
  <c r="D92" i="2"/>
  <c r="J11" i="10"/>
  <c r="C92" i="2"/>
  <c r="N91" i="2"/>
  <c r="G91" i="2"/>
  <c r="N90" i="2"/>
  <c r="G90" i="2"/>
  <c r="N89" i="2"/>
  <c r="G89" i="2"/>
  <c r="N88" i="2"/>
  <c r="G88" i="2"/>
  <c r="N82" i="2"/>
  <c r="E58" i="2"/>
  <c r="M83" i="2"/>
  <c r="L83" i="2"/>
  <c r="F83" i="2"/>
  <c r="D83" i="2"/>
  <c r="I11" i="10"/>
  <c r="C83" i="2"/>
  <c r="G90" i="16"/>
  <c r="G88" i="16"/>
  <c r="F89" i="16"/>
  <c r="F87" i="16"/>
  <c r="D81" i="16"/>
  <c r="D80" i="16"/>
  <c r="K37" i="10"/>
  <c r="G81" i="17"/>
  <c r="J37" i="10"/>
  <c r="I37" i="10"/>
  <c r="G69" i="17"/>
  <c r="N86" i="14"/>
  <c r="N68" i="14"/>
  <c r="G92" i="2"/>
  <c r="J12" i="10"/>
  <c r="N102" i="2"/>
  <c r="G102" i="2"/>
  <c r="K12" i="10"/>
  <c r="N92" i="2"/>
  <c r="N83" i="2"/>
  <c r="I13" i="10"/>
  <c r="G83" i="2"/>
  <c r="I12" i="10"/>
  <c r="D68" i="17"/>
  <c r="D74" i="17"/>
  <c r="D78" i="17"/>
  <c r="D80" i="17"/>
  <c r="D75" i="17"/>
  <c r="D79" i="17"/>
  <c r="D76" i="17"/>
  <c r="D77" i="17"/>
  <c r="D86" i="17"/>
  <c r="D90" i="17"/>
  <c r="D87" i="17"/>
  <c r="D91" i="17"/>
  <c r="D88" i="17"/>
  <c r="D92" i="17"/>
  <c r="D89" i="17"/>
  <c r="L87" i="17"/>
  <c r="K40" i="10"/>
  <c r="F93" i="17"/>
  <c r="S38" i="10"/>
  <c r="L63" i="17"/>
  <c r="I40" i="10"/>
  <c r="R38" i="10"/>
  <c r="E102" i="2"/>
  <c r="K10" i="10"/>
  <c r="E92" i="2"/>
  <c r="I88" i="2"/>
  <c r="D84" i="16"/>
  <c r="E84" i="16"/>
  <c r="F92" i="16"/>
  <c r="H92" i="16"/>
  <c r="R16" i="10"/>
  <c r="S16" i="10"/>
  <c r="K34" i="10"/>
  <c r="F35" i="22"/>
  <c r="J34" i="10"/>
  <c r="F26" i="22"/>
  <c r="I34" i="10"/>
  <c r="F17" i="22"/>
  <c r="M34" i="10"/>
  <c r="O34" i="10"/>
  <c r="N34" i="10"/>
  <c r="G93" i="17"/>
  <c r="L75" i="17"/>
  <c r="J40" i="10"/>
  <c r="F81" i="17"/>
  <c r="D67" i="17"/>
  <c r="D65" i="17"/>
  <c r="F69" i="17"/>
  <c r="E83" i="2"/>
  <c r="I79" i="2"/>
  <c r="N77" i="14"/>
  <c r="D64" i="17"/>
  <c r="D66" i="17"/>
  <c r="D62" i="17"/>
  <c r="D63" i="17"/>
  <c r="G86" i="14"/>
  <c r="G77" i="14"/>
  <c r="G68" i="14"/>
  <c r="I64" i="14"/>
  <c r="K39" i="10"/>
  <c r="I86" i="17"/>
  <c r="J39" i="10"/>
  <c r="I74" i="17"/>
  <c r="I39" i="10"/>
  <c r="I62" i="17"/>
  <c r="S37" i="10"/>
  <c r="R37" i="10"/>
  <c r="P79" i="2"/>
  <c r="D81" i="17"/>
  <c r="P82" i="14"/>
  <c r="K18" i="10"/>
  <c r="I82" i="14"/>
  <c r="K17" i="10"/>
  <c r="P73" i="14"/>
  <c r="J18" i="10"/>
  <c r="S18" i="10"/>
  <c r="I73" i="14"/>
  <c r="J17" i="10"/>
  <c r="S17" i="10"/>
  <c r="P64" i="14"/>
  <c r="I18" i="10"/>
  <c r="I98" i="2"/>
  <c r="P98" i="2"/>
  <c r="K13" i="10"/>
  <c r="P88" i="2"/>
  <c r="J13" i="10"/>
  <c r="J10" i="10"/>
  <c r="S40" i="10"/>
  <c r="D93" i="17"/>
  <c r="R39" i="10"/>
  <c r="R40" i="10"/>
  <c r="J87" i="16"/>
  <c r="H29" i="10"/>
  <c r="R25" i="10"/>
  <c r="R34" i="10"/>
  <c r="S34" i="10"/>
  <c r="S26" i="10"/>
  <c r="S25" i="10"/>
  <c r="R26" i="10"/>
  <c r="I17" i="10"/>
  <c r="I10" i="10"/>
  <c r="D69" i="17"/>
  <c r="S39" i="10"/>
  <c r="R18" i="10"/>
  <c r="Q29" i="10"/>
  <c r="R17" i="10"/>
  <c r="L59" i="15"/>
  <c r="K59" i="15"/>
  <c r="H24" i="10"/>
  <c r="N59" i="15"/>
  <c r="H26" i="10"/>
  <c r="G50" i="17"/>
  <c r="F51" i="17"/>
  <c r="F52" i="17"/>
  <c r="F53" i="17"/>
  <c r="F54" i="17"/>
  <c r="F55" i="17"/>
  <c r="H38" i="10"/>
  <c r="Q38" i="10"/>
  <c r="H37" i="10"/>
  <c r="Q37" i="10"/>
  <c r="P55" i="15"/>
  <c r="Q25" i="10"/>
  <c r="H73" i="15"/>
  <c r="Q26" i="10"/>
  <c r="P81" i="16"/>
  <c r="P80" i="16"/>
  <c r="O81" i="16"/>
  <c r="O80" i="16"/>
  <c r="G89" i="16"/>
  <c r="E81" i="16"/>
  <c r="H87" i="16"/>
  <c r="H88" i="16"/>
  <c r="H89" i="16"/>
  <c r="H90" i="16"/>
  <c r="E80" i="16"/>
  <c r="F56" i="15"/>
  <c r="F57" i="15"/>
  <c r="F58" i="15"/>
  <c r="F55" i="15"/>
  <c r="E56" i="15"/>
  <c r="E57" i="15"/>
  <c r="E58" i="15"/>
  <c r="E55" i="15"/>
  <c r="E46" i="15"/>
  <c r="E58" i="14"/>
  <c r="E57" i="14"/>
  <c r="E56" i="14"/>
  <c r="E55" i="14"/>
  <c r="N58" i="14"/>
  <c r="N57" i="14"/>
  <c r="N56" i="14"/>
  <c r="N55" i="14"/>
  <c r="G58" i="14"/>
  <c r="G56" i="14"/>
  <c r="G57" i="14"/>
  <c r="G55" i="14"/>
  <c r="G104" i="18"/>
  <c r="G103" i="18"/>
  <c r="G102" i="18"/>
  <c r="G101" i="18"/>
  <c r="G100" i="18"/>
  <c r="G99" i="18"/>
  <c r="G98" i="18"/>
  <c r="G93" i="18"/>
  <c r="G92" i="18"/>
  <c r="G91" i="18"/>
  <c r="G90" i="18"/>
  <c r="G89" i="18"/>
  <c r="G88" i="18"/>
  <c r="G87" i="18"/>
  <c r="G82" i="18"/>
  <c r="E82" i="18"/>
  <c r="G81" i="18"/>
  <c r="G80" i="18"/>
  <c r="G79" i="18"/>
  <c r="G78" i="18"/>
  <c r="G77" i="18"/>
  <c r="G76" i="18"/>
  <c r="G71" i="18"/>
  <c r="G70" i="18"/>
  <c r="G69" i="18"/>
  <c r="G68" i="18"/>
  <c r="G67" i="18"/>
  <c r="G66" i="18"/>
  <c r="G65" i="18"/>
  <c r="G55" i="17"/>
  <c r="G57" i="17"/>
  <c r="S13" i="10"/>
  <c r="S11" i="10"/>
  <c r="R12" i="10"/>
  <c r="S12" i="10"/>
  <c r="R11" i="10"/>
  <c r="R13" i="10"/>
  <c r="H10" i="16"/>
  <c r="C12" i="22"/>
  <c r="D12" i="22"/>
  <c r="F8" i="22"/>
  <c r="H34" i="10"/>
  <c r="I12" i="22"/>
  <c r="P34" i="10"/>
  <c r="Q34" i="10"/>
  <c r="F56" i="17"/>
  <c r="F16" i="19"/>
  <c r="E57" i="17"/>
  <c r="N83" i="16"/>
  <c r="M83" i="16"/>
  <c r="O83" i="16"/>
  <c r="H32" i="10"/>
  <c r="D59" i="15"/>
  <c r="H21" i="10"/>
  <c r="C59" i="15"/>
  <c r="E59" i="15"/>
  <c r="H55" i="15"/>
  <c r="M59" i="14"/>
  <c r="L59" i="14"/>
  <c r="F59" i="14"/>
  <c r="D59" i="14"/>
  <c r="C59" i="14"/>
  <c r="E59" i="14"/>
  <c r="H16" i="10"/>
  <c r="M74" i="2"/>
  <c r="N74" i="2"/>
  <c r="P70" i="2"/>
  <c r="F74" i="2"/>
  <c r="D74" i="2"/>
  <c r="H11" i="10"/>
  <c r="Q11" i="10"/>
  <c r="E74" i="2"/>
  <c r="I70" i="2"/>
  <c r="Q32" i="10"/>
  <c r="Q16" i="10"/>
  <c r="P83" i="16"/>
  <c r="G95" i="16"/>
  <c r="H33" i="10"/>
  <c r="H22" i="10"/>
  <c r="G59" i="14"/>
  <c r="N59" i="14"/>
  <c r="H10" i="10"/>
  <c r="Q10" i="10"/>
  <c r="G74" i="2"/>
  <c r="H12" i="10"/>
  <c r="Q12" i="10"/>
  <c r="E61" i="2"/>
  <c r="E60" i="2"/>
  <c r="E59" i="2"/>
  <c r="H30" i="10"/>
  <c r="Q30" i="10"/>
  <c r="R80" i="16"/>
  <c r="Q22" i="10"/>
  <c r="P55" i="14"/>
  <c r="H18" i="10"/>
  <c r="I55" i="14"/>
  <c r="H17" i="10"/>
  <c r="H13" i="10"/>
  <c r="Q13" i="10"/>
  <c r="L44" i="16"/>
  <c r="M67" i="16"/>
  <c r="M68" i="16"/>
  <c r="M69" i="16"/>
  <c r="M70" i="16"/>
  <c r="M71" i="16"/>
  <c r="M66" i="16"/>
  <c r="I71" i="16"/>
  <c r="I70" i="16"/>
  <c r="I69" i="16"/>
  <c r="I68" i="16"/>
  <c r="I67" i="16"/>
  <c r="I66" i="16"/>
  <c r="E58" i="16"/>
  <c r="L72" i="16"/>
  <c r="K72" i="16"/>
  <c r="L58" i="16"/>
  <c r="K58" i="16"/>
  <c r="K44" i="16"/>
  <c r="L30" i="16"/>
  <c r="K30" i="16"/>
  <c r="K16" i="16"/>
  <c r="L16" i="16"/>
  <c r="G30" i="16"/>
  <c r="I33" i="16"/>
  <c r="G16" i="16"/>
  <c r="M14" i="16"/>
  <c r="M13" i="16"/>
  <c r="M15" i="16"/>
  <c r="D16" i="16"/>
  <c r="E30" i="16"/>
  <c r="I19" i="16"/>
  <c r="Q18" i="10"/>
  <c r="Q17" i="10"/>
  <c r="M72" i="16"/>
  <c r="G32" i="10"/>
  <c r="P32" i="10"/>
  <c r="E40" i="14"/>
  <c r="E39" i="14"/>
  <c r="E38" i="14"/>
  <c r="E37" i="14"/>
  <c r="E31" i="14"/>
  <c r="E30" i="14"/>
  <c r="E29" i="14"/>
  <c r="E28" i="14"/>
  <c r="E22" i="14"/>
  <c r="E21" i="14"/>
  <c r="E49" i="18"/>
  <c r="E48" i="18"/>
  <c r="E47" i="18"/>
  <c r="E46" i="18"/>
  <c r="E45" i="18"/>
  <c r="E44" i="18"/>
  <c r="E16" i="18"/>
  <c r="E15" i="18"/>
  <c r="E14" i="18"/>
  <c r="E37" i="18"/>
  <c r="E36" i="18"/>
  <c r="E35" i="18"/>
  <c r="E27" i="18"/>
  <c r="E26" i="18"/>
  <c r="E25" i="18"/>
  <c r="K62" i="2"/>
  <c r="K50" i="2"/>
  <c r="K38" i="2"/>
  <c r="K26" i="2"/>
  <c r="J26" i="2"/>
  <c r="K14" i="2"/>
  <c r="J14" i="2"/>
  <c r="J49" i="15"/>
  <c r="J48" i="15"/>
  <c r="J47" i="15"/>
  <c r="J46" i="15"/>
  <c r="F49" i="15"/>
  <c r="F48" i="15"/>
  <c r="F47" i="15"/>
  <c r="F46" i="15"/>
  <c r="E60" i="18"/>
  <c r="E59" i="18"/>
  <c r="E58" i="18"/>
  <c r="E57" i="18"/>
  <c r="E56" i="18"/>
  <c r="E55" i="18"/>
  <c r="E54" i="18"/>
  <c r="F43" i="17"/>
  <c r="F42" i="17"/>
  <c r="G38" i="10"/>
  <c r="P38" i="10"/>
  <c r="F41" i="17"/>
  <c r="G37" i="10"/>
  <c r="P37" i="10"/>
  <c r="H29" i="16"/>
  <c r="I29" i="16"/>
  <c r="M29" i="16"/>
  <c r="N29" i="16"/>
  <c r="N57" i="16"/>
  <c r="M57" i="16"/>
  <c r="I57" i="16"/>
  <c r="H43" i="16"/>
  <c r="I43" i="16"/>
  <c r="N43" i="16"/>
  <c r="M43" i="16"/>
  <c r="E49" i="15"/>
  <c r="E48" i="15"/>
  <c r="E47" i="15"/>
  <c r="K49" i="15"/>
  <c r="K48" i="15"/>
  <c r="K47" i="15"/>
  <c r="K46" i="15"/>
  <c r="H57" i="16"/>
  <c r="H71" i="16"/>
  <c r="H70" i="16"/>
  <c r="H69" i="16"/>
  <c r="H68" i="16"/>
  <c r="H67" i="16"/>
  <c r="H66" i="16"/>
  <c r="N71" i="16"/>
  <c r="N70" i="16"/>
  <c r="N69" i="16"/>
  <c r="N68" i="16"/>
  <c r="N67" i="16"/>
  <c r="N66" i="16"/>
  <c r="N14" i="16"/>
  <c r="H14" i="16"/>
  <c r="J62" i="2"/>
  <c r="J50" i="2"/>
  <c r="J38" i="2"/>
  <c r="H61" i="2"/>
  <c r="H60" i="2"/>
  <c r="H59" i="2"/>
  <c r="H58" i="2"/>
  <c r="H49" i="2"/>
  <c r="H48" i="2"/>
  <c r="H47" i="2"/>
  <c r="H46" i="2"/>
  <c r="H37" i="2"/>
  <c r="H36" i="2"/>
  <c r="H35" i="2"/>
  <c r="H34" i="2"/>
  <c r="H25" i="2"/>
  <c r="H24" i="2"/>
  <c r="H23" i="2"/>
  <c r="H22" i="2"/>
  <c r="H11" i="2"/>
  <c r="H12" i="2"/>
  <c r="H13" i="2"/>
  <c r="C30" i="16"/>
  <c r="C58" i="16"/>
  <c r="C72" i="16"/>
  <c r="D72" i="16"/>
  <c r="D58" i="16"/>
  <c r="E72" i="16"/>
  <c r="F71" i="16"/>
  <c r="G72" i="16"/>
  <c r="I75" i="16"/>
  <c r="N72" i="16"/>
  <c r="G30" i="10"/>
  <c r="P30" i="10"/>
  <c r="F57" i="16"/>
  <c r="D44" i="16"/>
  <c r="D30" i="16"/>
  <c r="C44" i="16"/>
  <c r="E44" i="16"/>
  <c r="F43" i="16"/>
  <c r="F29" i="16"/>
  <c r="F14" i="16"/>
  <c r="J50" i="15"/>
  <c r="F80" i="17"/>
  <c r="H72" i="16"/>
  <c r="G31" i="10"/>
  <c r="I72" i="16"/>
  <c r="G29" i="10"/>
  <c r="P29" i="10"/>
  <c r="G33" i="10"/>
  <c r="F72" i="16"/>
  <c r="H10" i="2"/>
  <c r="B49" i="10"/>
  <c r="B48" i="10"/>
  <c r="B47" i="10"/>
  <c r="B46" i="10"/>
  <c r="B45" i="10"/>
  <c r="B44" i="10"/>
  <c r="B43" i="10"/>
  <c r="G37" i="18"/>
  <c r="E48" i="10"/>
  <c r="G36" i="18"/>
  <c r="E47" i="10"/>
  <c r="G35" i="18"/>
  <c r="E46" i="10"/>
  <c r="E38" i="18"/>
  <c r="G38" i="18"/>
  <c r="E49" i="10"/>
  <c r="G48" i="18"/>
  <c r="F48" i="10"/>
  <c r="G47" i="18"/>
  <c r="F47" i="10"/>
  <c r="G46" i="18"/>
  <c r="F46" i="10"/>
  <c r="G57" i="18"/>
  <c r="G46" i="10"/>
  <c r="P46" i="10"/>
  <c r="G56" i="18"/>
  <c r="G45" i="10"/>
  <c r="P45" i="10"/>
  <c r="G55" i="18"/>
  <c r="G44" i="10"/>
  <c r="P44" i="10"/>
  <c r="G26" i="18"/>
  <c r="D48" i="10"/>
  <c r="G25" i="18"/>
  <c r="D47" i="10"/>
  <c r="G24" i="18"/>
  <c r="D46" i="10"/>
  <c r="E21" i="18"/>
  <c r="G21" i="18"/>
  <c r="D43" i="10"/>
  <c r="E22" i="18"/>
  <c r="G22" i="18"/>
  <c r="D44" i="10"/>
  <c r="E23" i="18"/>
  <c r="G23" i="18"/>
  <c r="D45" i="10"/>
  <c r="G27" i="18"/>
  <c r="D49" i="10"/>
  <c r="G15" i="18"/>
  <c r="C48" i="10"/>
  <c r="G16" i="18"/>
  <c r="C49" i="10"/>
  <c r="L49" i="10"/>
  <c r="L48" i="10"/>
  <c r="N47" i="10"/>
  <c r="N48" i="10"/>
  <c r="M47" i="10"/>
  <c r="M46" i="10"/>
  <c r="M49" i="10"/>
  <c r="M48" i="10"/>
  <c r="O46" i="10"/>
  <c r="N46" i="10"/>
  <c r="G14" i="18"/>
  <c r="C47" i="10"/>
  <c r="L47" i="10"/>
  <c r="Q31" i="10"/>
  <c r="P31" i="10"/>
  <c r="P33" i="10"/>
  <c r="Q33" i="10"/>
  <c r="F21" i="19"/>
  <c r="F13" i="19"/>
  <c r="F10" i="15"/>
  <c r="F70" i="16"/>
  <c r="F69" i="16"/>
  <c r="F68" i="16"/>
  <c r="F67" i="16"/>
  <c r="F66" i="16"/>
  <c r="E44" i="17"/>
  <c r="C44" i="17"/>
  <c r="I42" i="17"/>
  <c r="G60" i="18"/>
  <c r="G49" i="10"/>
  <c r="P49" i="10"/>
  <c r="G59" i="18"/>
  <c r="G48" i="10"/>
  <c r="G58" i="18"/>
  <c r="G47" i="10"/>
  <c r="G54" i="18"/>
  <c r="G43" i="10"/>
  <c r="P43" i="10"/>
  <c r="I50" i="15"/>
  <c r="H50" i="15"/>
  <c r="D50" i="15"/>
  <c r="C50" i="15"/>
  <c r="E50" i="15"/>
  <c r="F50" i="15"/>
  <c r="G23" i="10"/>
  <c r="J50" i="14"/>
  <c r="I50" i="14"/>
  <c r="F50" i="14"/>
  <c r="G17" i="10"/>
  <c r="D50" i="14"/>
  <c r="C50" i="14"/>
  <c r="E50" i="14"/>
  <c r="G16" i="10"/>
  <c r="K49" i="14"/>
  <c r="K48" i="14"/>
  <c r="K47" i="14"/>
  <c r="K46" i="14"/>
  <c r="D14" i="2"/>
  <c r="C11" i="10"/>
  <c r="D26" i="2"/>
  <c r="D11" i="10"/>
  <c r="D38" i="2"/>
  <c r="E11" i="10"/>
  <c r="D50" i="2"/>
  <c r="F11" i="10"/>
  <c r="D62" i="2"/>
  <c r="F62" i="2"/>
  <c r="C62" i="2"/>
  <c r="L61" i="2"/>
  <c r="G61" i="2"/>
  <c r="L60" i="2"/>
  <c r="G60" i="2"/>
  <c r="L59" i="2"/>
  <c r="G59" i="2"/>
  <c r="L58" i="2"/>
  <c r="G58" i="2"/>
  <c r="K10" i="14"/>
  <c r="E10" i="15"/>
  <c r="D14" i="14"/>
  <c r="D23" i="14"/>
  <c r="D32" i="14"/>
  <c r="G11" i="10"/>
  <c r="P11" i="10"/>
  <c r="P16" i="10"/>
  <c r="O47" i="10"/>
  <c r="P47" i="10"/>
  <c r="O48" i="10"/>
  <c r="P48" i="10"/>
  <c r="G21" i="10"/>
  <c r="Q21" i="10"/>
  <c r="K50" i="15"/>
  <c r="G24" i="10"/>
  <c r="R22" i="10"/>
  <c r="G25" i="10"/>
  <c r="Q24" i="10"/>
  <c r="E62" i="2"/>
  <c r="L11" i="10"/>
  <c r="F59" i="15"/>
  <c r="H23" i="10"/>
  <c r="P23" i="10"/>
  <c r="O11" i="10"/>
  <c r="N11" i="10"/>
  <c r="M11" i="10"/>
  <c r="F44" i="17"/>
  <c r="G39" i="10"/>
  <c r="K50" i="14"/>
  <c r="G50" i="14"/>
  <c r="D65" i="2"/>
  <c r="D41" i="17"/>
  <c r="G40" i="10"/>
  <c r="D43" i="17"/>
  <c r="D42" i="17"/>
  <c r="L62" i="2"/>
  <c r="G62" i="2"/>
  <c r="H62" i="2"/>
  <c r="G10" i="10"/>
  <c r="P10" i="10"/>
  <c r="G12" i="10"/>
  <c r="P12" i="10"/>
  <c r="G13" i="10"/>
  <c r="P13" i="10"/>
  <c r="S23" i="10"/>
  <c r="S21" i="10"/>
  <c r="R23" i="10"/>
  <c r="Q23" i="10"/>
  <c r="R24" i="10"/>
  <c r="S24" i="10"/>
  <c r="P21" i="10"/>
  <c r="P24" i="10"/>
  <c r="P25" i="10"/>
  <c r="P17" i="10"/>
  <c r="S22" i="10"/>
  <c r="R21" i="10"/>
  <c r="G18" i="10"/>
  <c r="E71" i="18"/>
  <c r="D44" i="17"/>
  <c r="F50" i="2"/>
  <c r="F38" i="2"/>
  <c r="F26" i="2"/>
  <c r="F14" i="2"/>
  <c r="P18" i="10"/>
  <c r="C50" i="2"/>
  <c r="D53" i="2"/>
  <c r="C38" i="2"/>
  <c r="D41" i="2"/>
  <c r="C26" i="2"/>
  <c r="D29" i="2"/>
  <c r="C14" i="2"/>
  <c r="D17" i="2"/>
  <c r="J10" i="15"/>
  <c r="E49" i="2"/>
  <c r="E48" i="2"/>
  <c r="E47" i="2"/>
  <c r="E37" i="2"/>
  <c r="E36" i="2"/>
  <c r="E35" i="2"/>
  <c r="E34" i="2"/>
  <c r="E25" i="2"/>
  <c r="E24" i="2"/>
  <c r="E23" i="2"/>
  <c r="E22" i="2"/>
  <c r="E13" i="2"/>
  <c r="E10" i="2"/>
  <c r="E20" i="14"/>
  <c r="E19" i="14"/>
  <c r="E12" i="2"/>
  <c r="E11" i="2"/>
  <c r="H41" i="15"/>
  <c r="F24" i="10"/>
  <c r="O24" i="10"/>
  <c r="H32" i="15"/>
  <c r="E24" i="10"/>
  <c r="H23" i="15"/>
  <c r="D24" i="10"/>
  <c r="H14" i="15"/>
  <c r="C24" i="10"/>
  <c r="I30" i="22"/>
  <c r="E43" i="18"/>
  <c r="E34" i="18"/>
  <c r="E33" i="18"/>
  <c r="E32" i="18"/>
  <c r="G49" i="18"/>
  <c r="F49" i="10"/>
  <c r="G45" i="18"/>
  <c r="F45" i="10"/>
  <c r="G44" i="18"/>
  <c r="F44" i="10"/>
  <c r="G43" i="18"/>
  <c r="F43" i="10"/>
  <c r="G34" i="18"/>
  <c r="E45" i="10"/>
  <c r="M45" i="10"/>
  <c r="G33" i="18"/>
  <c r="E44" i="10"/>
  <c r="M44" i="10"/>
  <c r="G32" i="18"/>
  <c r="E43" i="10"/>
  <c r="M43" i="10"/>
  <c r="G13" i="18"/>
  <c r="C46" i="10"/>
  <c r="L46" i="10"/>
  <c r="E13" i="18"/>
  <c r="G12" i="18"/>
  <c r="C45" i="10"/>
  <c r="L45" i="10"/>
  <c r="E12" i="18"/>
  <c r="G11" i="18"/>
  <c r="C44" i="10"/>
  <c r="L44" i="10"/>
  <c r="E11" i="18"/>
  <c r="G10" i="18"/>
  <c r="C43" i="10"/>
  <c r="L43" i="10"/>
  <c r="E10" i="18"/>
  <c r="F35" i="17"/>
  <c r="F34" i="17"/>
  <c r="F38" i="10"/>
  <c r="F33" i="17"/>
  <c r="F37" i="10"/>
  <c r="F27" i="17"/>
  <c r="F26" i="17"/>
  <c r="E38" i="10"/>
  <c r="F25" i="17"/>
  <c r="E37" i="10"/>
  <c r="F19" i="17"/>
  <c r="F18" i="17"/>
  <c r="D38" i="10"/>
  <c r="F17" i="17"/>
  <c r="D37" i="10"/>
  <c r="E36" i="17"/>
  <c r="C36" i="17"/>
  <c r="I34" i="17"/>
  <c r="E28" i="17"/>
  <c r="C28" i="17"/>
  <c r="I26" i="17"/>
  <c r="E20" i="17"/>
  <c r="C20" i="17"/>
  <c r="I18" i="17"/>
  <c r="E12" i="17"/>
  <c r="C12" i="17"/>
  <c r="I10" i="17"/>
  <c r="F11" i="17"/>
  <c r="F10" i="17"/>
  <c r="C38" i="10"/>
  <c r="F9" i="17"/>
  <c r="C37" i="10"/>
  <c r="I42" i="16"/>
  <c r="I41" i="16"/>
  <c r="I40" i="16"/>
  <c r="I39" i="16"/>
  <c r="I38" i="16"/>
  <c r="H42" i="16"/>
  <c r="H41" i="16"/>
  <c r="H40" i="16"/>
  <c r="H39" i="16"/>
  <c r="H38" i="16"/>
  <c r="G44" i="16"/>
  <c r="I47" i="16"/>
  <c r="G58" i="16"/>
  <c r="I61" i="16"/>
  <c r="H56" i="16"/>
  <c r="H55" i="16"/>
  <c r="H54" i="16"/>
  <c r="H53" i="16"/>
  <c r="H52" i="16"/>
  <c r="I56" i="16"/>
  <c r="I55" i="16"/>
  <c r="I54" i="16"/>
  <c r="I53" i="16"/>
  <c r="I52" i="16"/>
  <c r="N56" i="16"/>
  <c r="N55" i="16"/>
  <c r="N54" i="16"/>
  <c r="N53" i="16"/>
  <c r="N52" i="16"/>
  <c r="M56" i="16"/>
  <c r="M55" i="16"/>
  <c r="M54" i="16"/>
  <c r="M53" i="16"/>
  <c r="M52" i="16"/>
  <c r="M42" i="16"/>
  <c r="M41" i="16"/>
  <c r="M40" i="16"/>
  <c r="M39" i="16"/>
  <c r="M38" i="16"/>
  <c r="N42" i="16"/>
  <c r="N41" i="16"/>
  <c r="N40" i="16"/>
  <c r="N39" i="16"/>
  <c r="N38" i="16"/>
  <c r="N28" i="16"/>
  <c r="N27" i="16"/>
  <c r="N26" i="16"/>
  <c r="N25" i="16"/>
  <c r="N24" i="16"/>
  <c r="M28" i="16"/>
  <c r="M27" i="16"/>
  <c r="M26" i="16"/>
  <c r="M25" i="16"/>
  <c r="M24" i="16"/>
  <c r="I28" i="16"/>
  <c r="I27" i="16"/>
  <c r="I26" i="16"/>
  <c r="I12" i="16"/>
  <c r="I25" i="16"/>
  <c r="I24" i="16"/>
  <c r="H28" i="16"/>
  <c r="H27" i="16"/>
  <c r="H26" i="16"/>
  <c r="H25" i="16"/>
  <c r="H24" i="16"/>
  <c r="N58" i="16"/>
  <c r="F30" i="10"/>
  <c r="O30" i="10"/>
  <c r="M58" i="16"/>
  <c r="F32" i="10"/>
  <c r="O32" i="10"/>
  <c r="H58" i="16"/>
  <c r="F31" i="10"/>
  <c r="O31" i="10"/>
  <c r="F56" i="16"/>
  <c r="F55" i="16"/>
  <c r="F54" i="16"/>
  <c r="F53" i="16"/>
  <c r="F52" i="16"/>
  <c r="N44" i="16"/>
  <c r="E30" i="10"/>
  <c r="M44" i="16"/>
  <c r="E32" i="10"/>
  <c r="H44" i="16"/>
  <c r="F42" i="16"/>
  <c r="F41" i="16"/>
  <c r="F40" i="16"/>
  <c r="F39" i="16"/>
  <c r="F38" i="16"/>
  <c r="N30" i="16"/>
  <c r="D30" i="10"/>
  <c r="M30" i="16"/>
  <c r="D32" i="10"/>
  <c r="H30" i="16"/>
  <c r="D31" i="10"/>
  <c r="F28" i="16"/>
  <c r="F27" i="16"/>
  <c r="F26" i="16"/>
  <c r="F25" i="16"/>
  <c r="F24" i="16"/>
  <c r="H15" i="16"/>
  <c r="H13" i="16"/>
  <c r="H12" i="16"/>
  <c r="H11" i="16"/>
  <c r="M12" i="16"/>
  <c r="M11" i="16"/>
  <c r="M10" i="16"/>
  <c r="N15" i="16"/>
  <c r="N13" i="16"/>
  <c r="N12" i="16"/>
  <c r="N11" i="16"/>
  <c r="N10" i="16"/>
  <c r="F12" i="16"/>
  <c r="F15" i="16"/>
  <c r="F13" i="16"/>
  <c r="F11" i="16"/>
  <c r="F10" i="16"/>
  <c r="M16" i="16"/>
  <c r="C32" i="10"/>
  <c r="E16" i="16"/>
  <c r="C16" i="16"/>
  <c r="I15" i="16"/>
  <c r="I13" i="16"/>
  <c r="I11" i="16"/>
  <c r="I10" i="16"/>
  <c r="J40" i="15"/>
  <c r="J39" i="15"/>
  <c r="J38" i="15"/>
  <c r="J37" i="15"/>
  <c r="J41" i="15"/>
  <c r="J31" i="15"/>
  <c r="J30" i="15"/>
  <c r="J29" i="15"/>
  <c r="J28" i="15"/>
  <c r="J22" i="15"/>
  <c r="J21" i="15"/>
  <c r="J20" i="15"/>
  <c r="J19" i="15"/>
  <c r="J13" i="15"/>
  <c r="J12" i="15"/>
  <c r="J11" i="15"/>
  <c r="E37" i="15"/>
  <c r="E31" i="15"/>
  <c r="E30" i="15"/>
  <c r="E29" i="15"/>
  <c r="E28" i="15"/>
  <c r="K40" i="15"/>
  <c r="K39" i="15"/>
  <c r="K38" i="15"/>
  <c r="K37" i="15"/>
  <c r="K31" i="15"/>
  <c r="K30" i="15"/>
  <c r="K29" i="15"/>
  <c r="K28" i="15"/>
  <c r="K22" i="15"/>
  <c r="K21" i="15"/>
  <c r="K20" i="15"/>
  <c r="K19" i="15"/>
  <c r="E40" i="15"/>
  <c r="E39" i="15"/>
  <c r="E38" i="15"/>
  <c r="F40" i="15"/>
  <c r="F39" i="15"/>
  <c r="F38" i="15"/>
  <c r="F37" i="15"/>
  <c r="F31" i="15"/>
  <c r="F30" i="15"/>
  <c r="F29" i="15"/>
  <c r="F28" i="15"/>
  <c r="F22" i="15"/>
  <c r="F21" i="15"/>
  <c r="F20" i="15"/>
  <c r="F19" i="15"/>
  <c r="E22" i="15"/>
  <c r="E21" i="15"/>
  <c r="E20" i="15"/>
  <c r="E19" i="15"/>
  <c r="I41" i="15"/>
  <c r="K41" i="15"/>
  <c r="F26" i="10"/>
  <c r="D41" i="15"/>
  <c r="F21" i="10"/>
  <c r="O21" i="10"/>
  <c r="C41" i="15"/>
  <c r="E41" i="15"/>
  <c r="F22" i="10"/>
  <c r="I32" i="15"/>
  <c r="K32" i="15"/>
  <c r="E26" i="10"/>
  <c r="D32" i="15"/>
  <c r="E21" i="10"/>
  <c r="C32" i="15"/>
  <c r="E32" i="15"/>
  <c r="E22" i="10"/>
  <c r="I23" i="15"/>
  <c r="K23" i="15"/>
  <c r="D26" i="10"/>
  <c r="D23" i="15"/>
  <c r="D21" i="10"/>
  <c r="C23" i="15"/>
  <c r="E23" i="15"/>
  <c r="D22" i="10"/>
  <c r="K12" i="15"/>
  <c r="K11" i="15"/>
  <c r="K13" i="15"/>
  <c r="K10" i="15"/>
  <c r="F12" i="15"/>
  <c r="F11" i="15"/>
  <c r="F13" i="15"/>
  <c r="I14" i="15"/>
  <c r="K14" i="15"/>
  <c r="C26" i="10"/>
  <c r="D14" i="15"/>
  <c r="C21" i="10"/>
  <c r="C14" i="15"/>
  <c r="E14" i="15"/>
  <c r="C22" i="10"/>
  <c r="E13" i="15"/>
  <c r="E12" i="15"/>
  <c r="E11" i="15"/>
  <c r="J41" i="14"/>
  <c r="I41" i="14"/>
  <c r="J32" i="14"/>
  <c r="I32" i="14"/>
  <c r="J23" i="14"/>
  <c r="I23" i="14"/>
  <c r="C41" i="14"/>
  <c r="C32" i="14"/>
  <c r="C23" i="14"/>
  <c r="D41" i="14"/>
  <c r="F41" i="14"/>
  <c r="F32" i="14"/>
  <c r="F23" i="14"/>
  <c r="F14" i="14"/>
  <c r="J14" i="14"/>
  <c r="I14" i="14"/>
  <c r="C14" i="14"/>
  <c r="E14" i="14"/>
  <c r="C16" i="10"/>
  <c r="K40" i="14"/>
  <c r="G40" i="14"/>
  <c r="K39" i="14"/>
  <c r="G39" i="14"/>
  <c r="K38" i="14"/>
  <c r="G38" i="14"/>
  <c r="K37" i="14"/>
  <c r="G37" i="14"/>
  <c r="K31" i="14"/>
  <c r="G31" i="14"/>
  <c r="K30" i="14"/>
  <c r="G30" i="14"/>
  <c r="K29" i="14"/>
  <c r="G29" i="14"/>
  <c r="K28" i="14"/>
  <c r="G28" i="14"/>
  <c r="K22" i="14"/>
  <c r="G22" i="14"/>
  <c r="K21" i="14"/>
  <c r="G21" i="14"/>
  <c r="K20" i="14"/>
  <c r="G20" i="14"/>
  <c r="K19" i="14"/>
  <c r="G19" i="14"/>
  <c r="E12" i="14"/>
  <c r="E11" i="14"/>
  <c r="E10" i="14"/>
  <c r="K13" i="14"/>
  <c r="G13" i="14"/>
  <c r="E13" i="14"/>
  <c r="K12" i="14"/>
  <c r="G12" i="14"/>
  <c r="K11" i="14"/>
  <c r="G11" i="14"/>
  <c r="G10" i="14"/>
  <c r="L49" i="2"/>
  <c r="G49" i="2"/>
  <c r="L48" i="2"/>
  <c r="G48" i="2"/>
  <c r="L47" i="2"/>
  <c r="G47" i="2"/>
  <c r="L46" i="2"/>
  <c r="G46" i="2"/>
  <c r="L37" i="2"/>
  <c r="G37" i="2"/>
  <c r="L36" i="2"/>
  <c r="G36" i="2"/>
  <c r="L35" i="2"/>
  <c r="G35" i="2"/>
  <c r="L34" i="2"/>
  <c r="G34" i="2"/>
  <c r="L25" i="2"/>
  <c r="G25" i="2"/>
  <c r="L24" i="2"/>
  <c r="G24" i="2"/>
  <c r="L23" i="2"/>
  <c r="G23" i="2"/>
  <c r="L22" i="2"/>
  <c r="G22" i="2"/>
  <c r="L13" i="2"/>
  <c r="L12" i="2"/>
  <c r="L11" i="2"/>
  <c r="L10" i="2"/>
  <c r="G12" i="2"/>
  <c r="G11" i="2"/>
  <c r="F17" i="10"/>
  <c r="O17" i="10"/>
  <c r="F16" i="10"/>
  <c r="O16" i="10"/>
  <c r="L26" i="10"/>
  <c r="L38" i="10"/>
  <c r="L24" i="10"/>
  <c r="L32" i="10"/>
  <c r="L37" i="10"/>
  <c r="L22" i="10"/>
  <c r="L21" i="10"/>
  <c r="C33" i="10"/>
  <c r="I39" i="22"/>
  <c r="M30" i="10"/>
  <c r="D33" i="10"/>
  <c r="E33" i="10"/>
  <c r="F33" i="10"/>
  <c r="O33" i="10"/>
  <c r="N26" i="10"/>
  <c r="N22" i="10"/>
  <c r="N32" i="10"/>
  <c r="N21" i="10"/>
  <c r="N24" i="10"/>
  <c r="M38" i="10"/>
  <c r="N38" i="10"/>
  <c r="M37" i="10"/>
  <c r="N37" i="10"/>
  <c r="M32" i="10"/>
  <c r="N45" i="10"/>
  <c r="O45" i="10"/>
  <c r="N49" i="10"/>
  <c r="O49" i="10"/>
  <c r="N43" i="10"/>
  <c r="O43" i="10"/>
  <c r="N44" i="10"/>
  <c r="O44" i="10"/>
  <c r="M24" i="10"/>
  <c r="M22" i="10"/>
  <c r="M26" i="10"/>
  <c r="M21" i="10"/>
  <c r="E23" i="14"/>
  <c r="D16" i="10"/>
  <c r="L16" i="10"/>
  <c r="E32" i="14"/>
  <c r="E16" i="10"/>
  <c r="E41" i="14"/>
  <c r="N16" i="16"/>
  <c r="C30" i="10"/>
  <c r="L30" i="10"/>
  <c r="F40" i="10"/>
  <c r="N30" i="10"/>
  <c r="E31" i="10"/>
  <c r="M31" i="10"/>
  <c r="J14" i="15"/>
  <c r="C25" i="10"/>
  <c r="F25" i="10"/>
  <c r="O25" i="10"/>
  <c r="J32" i="15"/>
  <c r="E25" i="10"/>
  <c r="L26" i="2"/>
  <c r="D13" i="10"/>
  <c r="F41" i="15"/>
  <c r="F23" i="10"/>
  <c r="O23" i="10"/>
  <c r="F32" i="15"/>
  <c r="E23" i="10"/>
  <c r="J23" i="15"/>
  <c r="D25" i="10"/>
  <c r="F23" i="15"/>
  <c r="D23" i="10"/>
  <c r="F36" i="17"/>
  <c r="F39" i="10"/>
  <c r="D35" i="17"/>
  <c r="D34" i="17"/>
  <c r="D33" i="17"/>
  <c r="G38" i="2"/>
  <c r="E12" i="10"/>
  <c r="F14" i="15"/>
  <c r="C23" i="10"/>
  <c r="E50" i="2"/>
  <c r="G50" i="2"/>
  <c r="F12" i="10"/>
  <c r="E38" i="2"/>
  <c r="E10" i="10"/>
  <c r="G26" i="2"/>
  <c r="D12" i="10"/>
  <c r="E26" i="2"/>
  <c r="D10" i="10"/>
  <c r="C40" i="10"/>
  <c r="D11" i="17"/>
  <c r="D9" i="17"/>
  <c r="D10" i="17"/>
  <c r="F28" i="17"/>
  <c r="E39" i="10"/>
  <c r="D27" i="17"/>
  <c r="D26" i="17"/>
  <c r="D25" i="17"/>
  <c r="F20" i="17"/>
  <c r="D39" i="10"/>
  <c r="D17" i="17"/>
  <c r="D19" i="17"/>
  <c r="D18" i="17"/>
  <c r="D40" i="10"/>
  <c r="E40" i="10"/>
  <c r="L38" i="2"/>
  <c r="E13" i="10"/>
  <c r="L14" i="2"/>
  <c r="C13" i="10"/>
  <c r="L50" i="2"/>
  <c r="F13" i="10"/>
  <c r="I44" i="16"/>
  <c r="I30" i="16"/>
  <c r="D29" i="10"/>
  <c r="I58" i="16"/>
  <c r="F29" i="10"/>
  <c r="O29" i="10"/>
  <c r="F12" i="17"/>
  <c r="C39" i="10"/>
  <c r="F16" i="16"/>
  <c r="F44" i="16"/>
  <c r="F58" i="16"/>
  <c r="F30" i="16"/>
  <c r="H16" i="16"/>
  <c r="C31" i="10"/>
  <c r="L31" i="10"/>
  <c r="I16" i="16"/>
  <c r="C29" i="10"/>
  <c r="K32" i="14"/>
  <c r="E18" i="10"/>
  <c r="K41" i="14"/>
  <c r="F18" i="10"/>
  <c r="O18" i="10"/>
  <c r="G41" i="14"/>
  <c r="G32" i="14"/>
  <c r="E17" i="10"/>
  <c r="K14" i="14"/>
  <c r="C18" i="10"/>
  <c r="G14" i="14"/>
  <c r="C17" i="10"/>
  <c r="K23" i="14"/>
  <c r="D18" i="10"/>
  <c r="G23" i="14"/>
  <c r="D17" i="10"/>
  <c r="H50" i="2"/>
  <c r="H26" i="2"/>
  <c r="H38" i="2"/>
  <c r="F10" i="10"/>
  <c r="O10" i="10"/>
  <c r="M39" i="10"/>
  <c r="M10" i="10"/>
  <c r="L40" i="10"/>
  <c r="S10" i="10"/>
  <c r="L18" i="10"/>
  <c r="L17" i="10"/>
  <c r="L29" i="10"/>
  <c r="L39" i="10"/>
  <c r="L23" i="10"/>
  <c r="L13" i="10"/>
  <c r="L25" i="10"/>
  <c r="M16" i="10"/>
  <c r="N17" i="10"/>
  <c r="N18" i="10"/>
  <c r="M18" i="10"/>
  <c r="M17" i="10"/>
  <c r="N13" i="10"/>
  <c r="N16" i="10"/>
  <c r="N23" i="10"/>
  <c r="O12" i="10"/>
  <c r="M12" i="10"/>
  <c r="M40" i="10"/>
  <c r="N40" i="10"/>
  <c r="N25" i="10"/>
  <c r="D36" i="17"/>
  <c r="D28" i="17"/>
  <c r="O40" i="10"/>
  <c r="N39" i="10"/>
  <c r="O39" i="10"/>
  <c r="M13" i="10"/>
  <c r="N33" i="10"/>
  <c r="N31" i="10"/>
  <c r="M33" i="10"/>
  <c r="M23" i="10"/>
  <c r="M25" i="10"/>
  <c r="E24" i="18"/>
  <c r="O38" i="10"/>
  <c r="O37" i="10"/>
  <c r="G26" i="10"/>
  <c r="G22" i="10"/>
  <c r="E29" i="10"/>
  <c r="N29" i="10"/>
  <c r="D20" i="17"/>
  <c r="D12" i="17"/>
  <c r="G13" i="2"/>
  <c r="G10" i="2"/>
  <c r="N10" i="10"/>
  <c r="F68" i="17"/>
  <c r="O26" i="10"/>
  <c r="P26" i="10"/>
  <c r="O22" i="10"/>
  <c r="P22" i="10"/>
  <c r="R10" i="10"/>
  <c r="O13" i="10"/>
  <c r="N12" i="10"/>
  <c r="M29" i="10"/>
  <c r="H14" i="2"/>
  <c r="E14" i="2"/>
  <c r="C10" i="10"/>
  <c r="L10" i="10"/>
  <c r="G14" i="2"/>
  <c r="C12" i="10"/>
  <c r="L12" i="10"/>
  <c r="C57" i="17"/>
  <c r="D50" i="17"/>
  <c r="D54" i="17"/>
  <c r="D51" i="17"/>
  <c r="D52" i="17"/>
  <c r="D53" i="17"/>
  <c r="D55" i="17"/>
  <c r="D56" i="17"/>
  <c r="F57" i="17"/>
  <c r="I50" i="17"/>
  <c r="L51" i="17"/>
  <c r="H40" i="10"/>
  <c r="H39" i="10"/>
  <c r="Q39" i="10"/>
  <c r="D57" i="17"/>
  <c r="P40" i="10"/>
  <c r="Q40" i="10"/>
  <c r="P3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Vanda</author>
  </authors>
  <commentList>
    <comment ref="D7" authorId="0" shapeId="0" xr:uid="{00000000-0006-0000-0000-000001000000}">
      <text>
        <r>
          <rPr>
            <sz val="9"/>
            <color indexed="81"/>
            <rFont val="Tahoma"/>
            <family val="2"/>
          </rPr>
          <t xml:space="preserve">
</t>
        </r>
      </text>
    </comment>
    <comment ref="B8" authorId="0" shapeId="0" xr:uid="{00000000-0006-0000-0000-000002000000}">
      <text>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Hulda</author>
    <author>Vanda</author>
    <author>Hólmfríður Þorsteinsdóttir</author>
    <author>Birgitta Stefánsdóttir</author>
  </authors>
  <commentList>
    <comment ref="C3" authorId="0" shapeId="0" xr:uid="{00000000-0006-0000-0300-000001000000}">
      <text>
        <r>
          <rPr>
            <sz val="12"/>
            <color indexed="81"/>
            <rFont val="Tahoma"/>
            <family val="2"/>
          </rPr>
          <t xml:space="preserve">Skráið forsendur stofnunar, lýsingu á fyrirkomulagi, undantekningar eða sérstakar aðstæður, hvernig upplýsingar voru fengnar og annað sem getur auðveldað næstu skráningar.
</t>
        </r>
      </text>
    </comment>
    <comment ref="H9" authorId="1" shapeId="0" xr:uid="{00000000-0006-0000-0300-00000200000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10" authorId="1" shapeId="0" xr:uid="{00000000-0006-0000-0300-000003000000}">
      <text>
        <r>
          <rPr>
            <sz val="12"/>
            <color indexed="81"/>
            <rFont val="Tahoma"/>
            <family val="2"/>
          </rPr>
          <t>Miða við að  eitt A4 blað úr 80g/m2 pappír 5 grömm</t>
        </r>
      </text>
    </comment>
    <comment ref="H21" authorId="1" shapeId="0" xr:uid="{00000000-0006-0000-0300-00000400000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22" authorId="1" shapeId="0" xr:uid="{00000000-0006-0000-0300-000005000000}">
      <text>
        <r>
          <rPr>
            <sz val="12"/>
            <color indexed="81"/>
            <rFont val="Tahoma"/>
            <family val="2"/>
          </rPr>
          <t>Miða við að  eitt A4 blað úr 80g/m2 pappír 5 grömm</t>
        </r>
      </text>
    </comment>
    <comment ref="H33" authorId="1" shapeId="0" xr:uid="{00000000-0006-0000-0300-00000600000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34" authorId="1" shapeId="0" xr:uid="{00000000-0006-0000-0300-000007000000}">
      <text>
        <r>
          <rPr>
            <sz val="12"/>
            <color indexed="81"/>
            <rFont val="Tahoma"/>
            <family val="2"/>
          </rPr>
          <t>Miða við að  eitt A4 blað úr 80g/m2 pappír 5 grömm</t>
        </r>
      </text>
    </comment>
    <comment ref="H45" authorId="1" shapeId="0" xr:uid="{00000000-0006-0000-0300-00000800000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46" authorId="1" shapeId="0" xr:uid="{00000000-0006-0000-0300-000009000000}">
      <text>
        <r>
          <rPr>
            <sz val="12"/>
            <color indexed="81"/>
            <rFont val="Tahoma"/>
            <family val="2"/>
          </rPr>
          <t>Miða við að  eitt A4 blað úr 80g/m2 pappír 5 grömm</t>
        </r>
      </text>
    </comment>
    <comment ref="H57" authorId="1" shapeId="0" xr:uid="{00000000-0006-0000-0300-00000A000000}">
      <text>
        <r>
          <rPr>
            <sz val="11"/>
            <color indexed="81"/>
            <rFont val="Tahoma"/>
            <family val="2"/>
          </rPr>
          <t>Áætlaður fjöldi trjáa sem þarf til að framleiða pappírinn</t>
        </r>
        <r>
          <rPr>
            <b/>
            <sz val="9"/>
            <color indexed="81"/>
            <rFont val="Tahoma"/>
            <family val="2"/>
          </rPr>
          <t xml:space="preserve">
</t>
        </r>
        <r>
          <rPr>
            <sz val="9"/>
            <color indexed="81"/>
            <rFont val="Tahoma"/>
            <family val="2"/>
          </rPr>
          <t xml:space="preserve">
</t>
        </r>
      </text>
    </comment>
    <comment ref="C58" authorId="1" shapeId="0" xr:uid="{00000000-0006-0000-0300-00000B000000}">
      <text>
        <r>
          <rPr>
            <sz val="12"/>
            <color indexed="81"/>
            <rFont val="Tahoma"/>
            <family val="2"/>
          </rPr>
          <t>Miða við að  eitt A4 blað úr 80g/m2 pappír 5 grömm</t>
        </r>
      </text>
    </comment>
    <comment ref="C69" authorId="2" shapeId="0" xr:uid="{00000000-0006-0000-0300-00000C000000}">
      <text>
        <r>
          <rPr>
            <sz val="9"/>
            <color indexed="81"/>
            <rFont val="Tahoma"/>
            <family val="2"/>
          </rPr>
          <t xml:space="preserve">Miða við að  eitt A4 blað úr 80g/m2 pappír sé 5 grömm
</t>
        </r>
      </text>
    </comment>
    <comment ref="I69" authorId="2" shapeId="0" xr:uid="{00000000-0006-0000-0300-00000D000000}">
      <text>
        <r>
          <rPr>
            <sz val="9"/>
            <color indexed="81"/>
            <rFont val="Tahoma"/>
            <family val="2"/>
          </rPr>
          <t>Var markmiði ársins á undan náð skv. bókhaldinu? Dálkurinn litast eftir árangri sem náðs hefur</t>
        </r>
      </text>
    </comment>
    <comment ref="M69" authorId="2" shapeId="0" xr:uid="{00000000-0006-0000-0300-00000E000000}">
      <text>
        <r>
          <rPr>
            <sz val="9"/>
            <color indexed="81"/>
            <rFont val="Tahoma"/>
            <family val="2"/>
          </rPr>
          <t>Hversu mikið af prentaðri vinnu var umhverfisvottað?  ATH að ekki geta öll prentverk verið umhverfisvottuð jafnvel þó þau séu unnin hjá vottaðri prentþjónustu</t>
        </r>
      </text>
    </comment>
    <comment ref="P69" authorId="2" shapeId="0" xr:uid="{00000000-0006-0000-0300-00000F000000}">
      <text>
        <r>
          <rPr>
            <sz val="9"/>
            <color indexed="81"/>
            <rFont val="Tahoma"/>
            <family val="2"/>
          </rPr>
          <t>Var markmiði ársins á undan náð skv. bókhaldinu? Dálkurinn litast eftir árangri sem náðs hefur</t>
        </r>
      </text>
    </comment>
    <comment ref="C78" authorId="2" shapeId="0" xr:uid="{00000000-0006-0000-0300-000010000000}">
      <text>
        <r>
          <rPr>
            <sz val="9"/>
            <color indexed="81"/>
            <rFont val="Tahoma"/>
            <family val="2"/>
          </rPr>
          <t xml:space="preserve">Miða við að  eitt A4 blað úr 80g/m2 pappír sé 5 grömm
</t>
        </r>
      </text>
    </comment>
    <comment ref="I78" authorId="2" shapeId="0" xr:uid="{00000000-0006-0000-0300-000011000000}">
      <text>
        <r>
          <rPr>
            <sz val="9"/>
            <color indexed="81"/>
            <rFont val="Tahoma"/>
            <family val="2"/>
          </rPr>
          <t>Var markmiði ársins á undan náð skv. bókhaldinu? Dálkurinn litast eftir árangri sem náðs hefur</t>
        </r>
      </text>
    </comment>
    <comment ref="M78" authorId="2" shapeId="0" xr:uid="{00000000-0006-0000-0300-000012000000}">
      <text>
        <r>
          <rPr>
            <sz val="9"/>
            <color indexed="81"/>
            <rFont val="Tahoma"/>
            <family val="2"/>
          </rPr>
          <t>Hversu mikið af prentaðri vinnu var umhverfisvottað?  ATH að ekki geta öll prentverk verið umhverfisvottuð jafnvel þó þau séu unnin hjá vottaðri prentþjónustu</t>
        </r>
      </text>
    </comment>
    <comment ref="P78" authorId="2" shapeId="0" xr:uid="{00000000-0006-0000-0300-000013000000}">
      <text>
        <r>
          <rPr>
            <sz val="9"/>
            <color indexed="81"/>
            <rFont val="Tahoma"/>
            <family val="2"/>
          </rPr>
          <t>Var markmiði ársins á undan náð skv. bókhaldinu? Dálkurinn litast eftir árangri sem náðs hefur</t>
        </r>
      </text>
    </comment>
    <comment ref="C87" authorId="2" shapeId="0" xr:uid="{00000000-0006-0000-0300-000014000000}">
      <text>
        <r>
          <rPr>
            <sz val="9"/>
            <color indexed="81"/>
            <rFont val="Tahoma"/>
            <family val="2"/>
          </rPr>
          <t xml:space="preserve">Miða við að  eitt A4 blað úr 80g/m2 pappír sé 5 grömm
</t>
        </r>
      </text>
    </comment>
    <comment ref="I87" authorId="2" shapeId="0" xr:uid="{00000000-0006-0000-0300-000015000000}">
      <text>
        <r>
          <rPr>
            <sz val="9"/>
            <color indexed="81"/>
            <rFont val="Tahoma"/>
            <family val="2"/>
          </rPr>
          <t>Var markmiði ársins á undan náð skv. bókhaldinu? Dálkurinn litast eftir árangri sem náðs hefur</t>
        </r>
      </text>
    </comment>
    <comment ref="M87" authorId="2" shapeId="0" xr:uid="{00000000-0006-0000-0300-000016000000}">
      <text>
        <r>
          <rPr>
            <sz val="9"/>
            <color indexed="81"/>
            <rFont val="Tahoma"/>
            <family val="2"/>
          </rPr>
          <t>Hversu mikið af prentaðri vinnu var umhverfisvottað?  ATH að ekki geta öll prentverk verið umhverfisvottuð jafnvel þó þau séu unnin hjá vottaðri prentþjónustu</t>
        </r>
      </text>
    </comment>
    <comment ref="P87" authorId="2" shapeId="0" xr:uid="{00000000-0006-0000-0300-000017000000}">
      <text>
        <r>
          <rPr>
            <sz val="9"/>
            <color indexed="81"/>
            <rFont val="Tahoma"/>
            <family val="2"/>
          </rPr>
          <t>Var markmiði ársins á undan náð skv. bókhaldinu? Dálkurinn litast eftir árangri sem náðs hefur</t>
        </r>
      </text>
    </comment>
    <comment ref="A94" authorId="3" shapeId="0" xr:uid="{00000000-0006-0000-0300-000018000000}">
      <text>
        <r>
          <rPr>
            <b/>
            <sz val="9"/>
            <color indexed="81"/>
            <rFont val="Tahoma"/>
            <charset val="1"/>
          </rPr>
          <t>Birgitta Stefánsdóttir:</t>
        </r>
        <r>
          <rPr>
            <sz val="9"/>
            <color indexed="81"/>
            <rFont val="Tahoma"/>
            <charset val="1"/>
          </rPr>
          <t xml:space="preserve">
Eyða röð</t>
        </r>
      </text>
    </comment>
    <comment ref="C97" authorId="2" shapeId="0" xr:uid="{00000000-0006-0000-0300-000019000000}">
      <text>
        <r>
          <rPr>
            <sz val="9"/>
            <color indexed="81"/>
            <rFont val="Tahoma"/>
            <family val="2"/>
          </rPr>
          <t xml:space="preserve">Miða við að  eitt A4 blað úr 80g/m2 pappír sé 5 grömm
</t>
        </r>
      </text>
    </comment>
    <comment ref="I97" authorId="2" shapeId="0" xr:uid="{00000000-0006-0000-0300-00001A000000}">
      <text>
        <r>
          <rPr>
            <sz val="9"/>
            <color indexed="81"/>
            <rFont val="Tahoma"/>
            <family val="2"/>
          </rPr>
          <t>Var markmiði ársins á undan náð skv. bókhaldinu? Dálkurinn litast eftir árangri sem náðs hefur</t>
        </r>
      </text>
    </comment>
    <comment ref="M97" authorId="2" shapeId="0" xr:uid="{00000000-0006-0000-0300-00001B000000}">
      <text>
        <r>
          <rPr>
            <sz val="9"/>
            <color indexed="81"/>
            <rFont val="Tahoma"/>
            <family val="2"/>
          </rPr>
          <t>Hversu mikið af prentaðri vinnu var umhverfisvottað?  ATH að ekki geta öll prentverk verið umhverfisvottuð jafnvel þó þau séu unnin hjá vottaðri prentþjónustu</t>
        </r>
      </text>
    </comment>
    <comment ref="P97" authorId="2" shapeId="0" xr:uid="{00000000-0006-0000-0300-00001C000000}">
      <text>
        <r>
          <rPr>
            <sz val="9"/>
            <color indexed="81"/>
            <rFont val="Tahoma"/>
            <family val="2"/>
          </rPr>
          <t>Var markmiði ársins á undan náð skv. bókhaldinu? Dálkurinn litast eftir árangri sem náðs hefur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Hulda</author>
    <author>Birgitta Stefánsdóttir</author>
    <author>Hólmfríður Þorsteinsdóttir</author>
  </authors>
  <commentList>
    <comment ref="C4" authorId="0" shapeId="0" xr:uid="{00000000-0006-0000-0400-000001000000}">
      <text>
        <r>
          <rPr>
            <sz val="12"/>
            <color indexed="81"/>
            <rFont val="Tahoma"/>
            <family val="2"/>
          </rPr>
          <t xml:space="preserve">Skráið forsendur stofnunar, lýsingu á fyrirkomulagi, undantekningar eða sérstakar aðstæður, hvernig upplýsingar voru fengnar og annað sem getur auðveldað næstu skráningar.
</t>
        </r>
      </text>
    </comment>
    <comment ref="C54" authorId="1" shapeId="0" xr:uid="{00000000-0006-0000-0400-000002000000}">
      <text>
        <r>
          <rPr>
            <sz val="9"/>
            <color indexed="81"/>
            <rFont val="Tahoma"/>
            <charset val="1"/>
          </rPr>
          <t>ATH að mælieining er í lítrum. Ef þvottaefni og annað er í kg þá þarf að skoða það frekar. Einnig er hægt að setja slík efni undir flipann (aðrar rekstrarvörur)</t>
        </r>
      </text>
    </comment>
    <comment ref="I54" authorId="2" shapeId="0" xr:uid="{00000000-0006-0000-0400-000003000000}">
      <text>
        <r>
          <rPr>
            <sz val="9"/>
            <color indexed="81"/>
            <rFont val="Tahoma"/>
            <family val="2"/>
          </rPr>
          <t>Var markmiði ársins á undan náð skv. bókhaldinu? Dálkurinn litast eftir árangri sem náðst hefur</t>
        </r>
      </text>
    </comment>
    <comment ref="P54" authorId="2" shapeId="0" xr:uid="{00000000-0006-0000-0400-000004000000}">
      <text>
        <r>
          <rPr>
            <sz val="9"/>
            <color indexed="81"/>
            <rFont val="Tahoma"/>
            <family val="2"/>
          </rPr>
          <t>Var markmiði ársins á undan náð skv. bókhaldinu? Dálkurinn litast eftir árangri sem náðst hefur</t>
        </r>
      </text>
    </comment>
    <comment ref="C63" authorId="1" shapeId="0" xr:uid="{00000000-0006-0000-0400-000005000000}">
      <text>
        <r>
          <rPr>
            <sz val="9"/>
            <color indexed="81"/>
            <rFont val="Tahoma"/>
            <charset val="1"/>
          </rPr>
          <t>ATH að mælieining er í lítrum. Ef þvottaefni og annað er í kg þá þarf að skoða það frekar. Einnig er hægt að setja slík efni undir flipann (aðrar rekstrarvörur)</t>
        </r>
      </text>
    </comment>
    <comment ref="I63" authorId="2" shapeId="0" xr:uid="{00000000-0006-0000-0400-000006000000}">
      <text>
        <r>
          <rPr>
            <sz val="9"/>
            <color indexed="81"/>
            <rFont val="Tahoma"/>
            <family val="2"/>
          </rPr>
          <t>Var markmiði ársins á undan náð skv. bókhaldinu? Dálkurinn litast eftir árangri sem náðst hefur</t>
        </r>
      </text>
    </comment>
    <comment ref="P63" authorId="2" shapeId="0" xr:uid="{00000000-0006-0000-0400-000007000000}">
      <text>
        <r>
          <rPr>
            <sz val="9"/>
            <color indexed="81"/>
            <rFont val="Tahoma"/>
            <family val="2"/>
          </rPr>
          <t>Var markmiði ársins á undan náð skv. bókhaldinu? Dálkurinn litast eftir árangri sem náðst hefur</t>
        </r>
      </text>
    </comment>
    <comment ref="C72" authorId="1" shapeId="0" xr:uid="{00000000-0006-0000-0400-000008000000}">
      <text>
        <r>
          <rPr>
            <sz val="9"/>
            <color indexed="81"/>
            <rFont val="Tahoma"/>
            <charset val="1"/>
          </rPr>
          <t>ATH að mælieining er í lítrum. Ef þvottaefni og annað er í kg þá þarf að skoða það frekar. Einnig er hægt að setja slík efni undir flipann (aðrar rekstrarvörur)</t>
        </r>
      </text>
    </comment>
    <comment ref="I72" authorId="2" shapeId="0" xr:uid="{00000000-0006-0000-0400-000009000000}">
      <text>
        <r>
          <rPr>
            <sz val="9"/>
            <color indexed="81"/>
            <rFont val="Tahoma"/>
            <family val="2"/>
          </rPr>
          <t>Var markmiði ársins á undan náð skv. bókhaldinu? Dálkurinn litast eftir árangri sem náðst hefur</t>
        </r>
      </text>
    </comment>
    <comment ref="P72" authorId="2" shapeId="0" xr:uid="{00000000-0006-0000-0400-00000A000000}">
      <text>
        <r>
          <rPr>
            <sz val="9"/>
            <color indexed="81"/>
            <rFont val="Tahoma"/>
            <family val="2"/>
          </rPr>
          <t>Var markmiði ársins á undan náð skv. bókhaldinu? Dálkurinn litast eftir árangri sem náðst hefur</t>
        </r>
      </text>
    </comment>
    <comment ref="C81" authorId="1" shapeId="0" xr:uid="{00000000-0006-0000-0400-00000B000000}">
      <text>
        <r>
          <rPr>
            <sz val="9"/>
            <color indexed="81"/>
            <rFont val="Tahoma"/>
            <charset val="1"/>
          </rPr>
          <t>ATH að mælieining er í lítrum. Ef þvottaefni og annað er í kg þá þarf að skoða það frekar. Einnig er hægt að setja slík efni undir flipann (aðrar rekstrarvörur)</t>
        </r>
      </text>
    </comment>
    <comment ref="I81" authorId="2" shapeId="0" xr:uid="{00000000-0006-0000-0400-00000C000000}">
      <text>
        <r>
          <rPr>
            <sz val="9"/>
            <color indexed="81"/>
            <rFont val="Tahoma"/>
            <family val="2"/>
          </rPr>
          <t>Var markmiði ársins á undan náð skv. bókhaldinu? Dálkurinn litast eftir árangri sem náðst hefur</t>
        </r>
      </text>
    </comment>
    <comment ref="P81" authorId="2" shapeId="0" xr:uid="{00000000-0006-0000-0400-00000D000000}">
      <text>
        <r>
          <rPr>
            <sz val="9"/>
            <color indexed="81"/>
            <rFont val="Tahoma"/>
            <family val="2"/>
          </rPr>
          <t>Var markmiði ársins á undan náð skv. bókhaldinu? Dálkurinn litast eftir árangri sem náðst hefur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Hulda</author>
    <author>Hólmfríður Þorsteinsdóttir</author>
  </authors>
  <commentList>
    <comment ref="C4" authorId="0" shapeId="0" xr:uid="{00000000-0006-0000-0500-000001000000}">
      <text>
        <r>
          <rPr>
            <sz val="12"/>
            <color indexed="81"/>
            <rFont val="Tahoma"/>
            <family val="2"/>
          </rPr>
          <t>Skráið forsendur stofnunar, lýsingu á fyrirkomulagi, undantekningar eða sérstakar aðstæður, hvernig upplýsingar voru fengnar og annað sem getur auðveldað næstu skráningar.</t>
        </r>
        <r>
          <rPr>
            <sz val="9"/>
            <color indexed="81"/>
            <rFont val="Tahoma"/>
            <family val="2"/>
          </rPr>
          <t xml:space="preserve">
</t>
        </r>
      </text>
    </comment>
    <comment ref="H54" authorId="1" shapeId="0" xr:uid="{00000000-0006-0000-0500-000002000000}">
      <text>
        <r>
          <rPr>
            <sz val="9"/>
            <color indexed="81"/>
            <rFont val="Tahoma"/>
            <family val="2"/>
          </rPr>
          <t>Var markmiði ársins á undan náð skv. bókhaldinu? Dálkurinn litast eftir árangri sem náðs hefur</t>
        </r>
      </text>
    </comment>
    <comment ref="P54" authorId="1" shapeId="0" xr:uid="{00000000-0006-0000-0500-000003000000}">
      <text>
        <r>
          <rPr>
            <sz val="9"/>
            <color indexed="81"/>
            <rFont val="Tahoma"/>
            <family val="2"/>
          </rPr>
          <t>Var markmiði ársins á undan náð skv. bókhaldinu? Dálkurinn litaður eftir árangri sem náðs hefur</t>
        </r>
      </text>
    </comment>
    <comment ref="H63" authorId="1" shapeId="0" xr:uid="{00000000-0006-0000-0500-000004000000}">
      <text>
        <r>
          <rPr>
            <sz val="9"/>
            <color indexed="81"/>
            <rFont val="Tahoma"/>
            <family val="2"/>
          </rPr>
          <t>Var markmiði ársins á undan náð skv. bókhaldinu? Dálkurinn litast eftir árangri sem náðs hefur</t>
        </r>
      </text>
    </comment>
    <comment ref="P63" authorId="1" shapeId="0" xr:uid="{00000000-0006-0000-0500-000005000000}">
      <text>
        <r>
          <rPr>
            <sz val="9"/>
            <color indexed="81"/>
            <rFont val="Tahoma"/>
            <family val="2"/>
          </rPr>
          <t>Var markmiði ársins á undan náð skv. bókhaldinu? Dálkurinn litaður eftir árangri sem náðs hefur</t>
        </r>
      </text>
    </comment>
    <comment ref="H72" authorId="1" shapeId="0" xr:uid="{00000000-0006-0000-0500-000006000000}">
      <text>
        <r>
          <rPr>
            <sz val="9"/>
            <color indexed="81"/>
            <rFont val="Tahoma"/>
            <family val="2"/>
          </rPr>
          <t>Var markmiði ársins á undan náð skv. bókhaldinu? Dálkurinn litast eftir árangri sem náðs hefur</t>
        </r>
      </text>
    </comment>
    <comment ref="P72" authorId="1" shapeId="0" xr:uid="{00000000-0006-0000-0500-000007000000}">
      <text>
        <r>
          <rPr>
            <sz val="9"/>
            <color indexed="81"/>
            <rFont val="Tahoma"/>
            <family val="2"/>
          </rPr>
          <t>Var markmiði ársins á undan náð skv. bókhaldinu? Dálkurinn litaður eftir árangri sem náðs hefur</t>
        </r>
      </text>
    </comment>
    <comment ref="H81" authorId="1" shapeId="0" xr:uid="{00000000-0006-0000-0500-000008000000}">
      <text>
        <r>
          <rPr>
            <sz val="9"/>
            <color indexed="81"/>
            <rFont val="Tahoma"/>
            <family val="2"/>
          </rPr>
          <t>Var markmiði ársins á undan náð skv. bókhaldinu? Dálkurinn litast eftir árangri sem náðs hefur</t>
        </r>
      </text>
    </comment>
    <comment ref="P81" authorId="1" shapeId="0" xr:uid="{00000000-0006-0000-0500-000009000000}">
      <text>
        <r>
          <rPr>
            <sz val="9"/>
            <color indexed="81"/>
            <rFont val="Tahoma"/>
            <family val="2"/>
          </rPr>
          <t>Var markmiði ársins á undan náð skv. bókhaldinu? Dálkurinn litaður eftir árangri sem náðs hefur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Hulda</author>
    <author>Vanda</author>
    <author>Hólmfríður Þorsteinsdóttir</author>
  </authors>
  <commentList>
    <comment ref="C4" authorId="0" shapeId="0" xr:uid="{00000000-0006-0000-0600-000001000000}">
      <text>
        <r>
          <rPr>
            <sz val="12"/>
            <color indexed="81"/>
            <rFont val="Tahoma"/>
            <family val="2"/>
          </rPr>
          <t>Skráið forsendur stofnunar, lýsingu á fyrirkomulagi, undantekningar eða sérstakar aðstæður, hvernig upplýsingar voru fengnar og annað sem getur auðveldað næstu skráningar.</t>
        </r>
        <r>
          <rPr>
            <sz val="9"/>
            <color indexed="81"/>
            <rFont val="Tahoma"/>
            <family val="2"/>
          </rPr>
          <t xml:space="preserve">
</t>
        </r>
      </text>
    </comment>
    <comment ref="D9" authorId="1" shapeId="0" xr:uid="{00000000-0006-0000-0600-000002000000}">
      <text>
        <r>
          <rPr>
            <sz val="11"/>
            <color indexed="81"/>
            <rFont val="Tahoma"/>
            <family val="2"/>
          </rPr>
          <t>Á einkum við þegar stofnanir taka saman fjölda ferða starfsmanna til og frá vinnu eða ferða með leigubílum</t>
        </r>
        <r>
          <rPr>
            <sz val="9"/>
            <color indexed="81"/>
            <rFont val="Tahoma"/>
            <family val="2"/>
          </rPr>
          <t xml:space="preserve">
</t>
        </r>
      </text>
    </comment>
    <comment ref="E9" authorId="1" shapeId="0" xr:uid="{00000000-0006-0000-0600-000003000000}">
      <text>
        <r>
          <rPr>
            <sz val="11"/>
            <color indexed="81"/>
            <rFont val="Tahoma"/>
            <family val="2"/>
          </rPr>
          <t>Hér er átt við fjölda km á farartæki sem notar eldsneyti úr endurnýjanlegri orku. Dæmi um þetta eru metan, vetni og rafmagn.</t>
        </r>
        <r>
          <rPr>
            <b/>
            <sz val="11"/>
            <color indexed="81"/>
            <rFont val="Tahoma"/>
            <family val="2"/>
          </rPr>
          <t xml:space="preserve">
</t>
        </r>
      </text>
    </comment>
    <comment ref="G9" authorId="1" shapeId="0" xr:uid="{00000000-0006-0000-0600-000004000000}">
      <text>
        <r>
          <rPr>
            <sz val="10"/>
            <color indexed="81"/>
            <rFont val="Tahoma"/>
            <family val="2"/>
          </rPr>
          <t>Í kolefnisbókhaldi á vef Orkuseturs má finna út hve mörg tonn af CO2 bifreiðin losar á ári, sjá http://orkusetur.is/page/orkusetur_Cobokhald. 
Ef upplýsingar liggja fyrir um magn af keyptu bensín/dísel er einnig hægt að reikna sjálfur út losun CO2, því skv. orkusetur.is þá losnar við notkun á 1 lítra af bensíni um 2,5 kg CO2 og við bruna á 1 lítra af dísel um 3,2 kg CO2.</t>
        </r>
        <r>
          <rPr>
            <sz val="9"/>
            <color indexed="81"/>
            <rFont val="Tahoma"/>
            <family val="2"/>
          </rPr>
          <t xml:space="preserve">
</t>
        </r>
      </text>
    </comment>
    <comment ref="I9" authorId="1" shapeId="0" xr:uid="{00000000-0006-0000-0600-000005000000}">
      <text>
        <r>
          <rPr>
            <sz val="10"/>
            <color indexed="81"/>
            <rFont val="Tahoma"/>
            <family val="2"/>
          </rPr>
          <t>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t>
        </r>
        <r>
          <rPr>
            <sz val="9"/>
            <color indexed="81"/>
            <rFont val="Tahoma"/>
            <family val="2"/>
          </rPr>
          <t xml:space="preserve">
</t>
        </r>
      </text>
    </comment>
    <comment ref="L9" authorId="1" shapeId="0" xr:uid="{00000000-0006-0000-0600-000006000000}">
      <text>
        <r>
          <rPr>
            <sz val="11"/>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t>
        </r>
      </text>
    </comment>
    <comment ref="B15" authorId="1" shapeId="0" xr:uid="{00000000-0006-0000-0600-000007000000}">
      <text>
        <r>
          <rPr>
            <sz val="11"/>
            <color indexed="81"/>
            <rFont val="Tahoma"/>
            <family val="2"/>
          </rPr>
          <t>Misjafnt er hvort og hvernig stofnanir halda utan um ferðir starfsmanna til og frá vinnu. Hægt er að gera starfsmannakannanir eða fá upplýsingar beint hjá starfsmönnum, t.d. í tengslum við samgöngusamninga.</t>
        </r>
        <r>
          <rPr>
            <b/>
            <sz val="9"/>
            <color indexed="81"/>
            <rFont val="Tahoma"/>
            <family val="2"/>
          </rPr>
          <t xml:space="preserve">
</t>
        </r>
      </text>
    </comment>
    <comment ref="I18" authorId="1" shapeId="0" xr:uid="{00000000-0006-0000-0600-000008000000}">
      <text>
        <r>
          <rPr>
            <sz val="11"/>
            <color indexed="81"/>
            <rFont val="Tahoma"/>
            <family val="2"/>
          </rPr>
          <t xml:space="preserve">Útreikningar gera ráð fyrir að um 313 tré þurfi til að binda eitt tonn af CO2 á einu ári (skv. útreikningum frá Skógræktinni)
</t>
        </r>
      </text>
    </comment>
    <comment ref="D23" authorId="1" shapeId="0" xr:uid="{00000000-0006-0000-0600-000009000000}">
      <text>
        <r>
          <rPr>
            <sz val="11"/>
            <color indexed="81"/>
            <rFont val="Tahoma"/>
            <family val="2"/>
          </rPr>
          <t>Á einkum við þegar stofnanir taka saman fjölda ferða starfsmanna til og frá vinnu eða ferða með leigubílum</t>
        </r>
        <r>
          <rPr>
            <sz val="9"/>
            <color indexed="81"/>
            <rFont val="Tahoma"/>
            <family val="2"/>
          </rPr>
          <t xml:space="preserve">
</t>
        </r>
      </text>
    </comment>
    <comment ref="E23" authorId="1" shapeId="0" xr:uid="{00000000-0006-0000-0600-00000A000000}">
      <text>
        <r>
          <rPr>
            <sz val="11"/>
            <color indexed="81"/>
            <rFont val="Tahoma"/>
            <family val="2"/>
          </rPr>
          <t>Hér er átt við fjölda km á farartæki sem notar eldsneyti úr endurnýjanlegri orku. Dæmi um þetta eru metan, vetni og rafmagn.</t>
        </r>
        <r>
          <rPr>
            <b/>
            <sz val="11"/>
            <color indexed="81"/>
            <rFont val="Tahoma"/>
            <family val="2"/>
          </rPr>
          <t xml:space="preserve">
</t>
        </r>
      </text>
    </comment>
    <comment ref="G23" authorId="1" shapeId="0" xr:uid="{00000000-0006-0000-0600-00000B000000}">
      <text>
        <r>
          <rPr>
            <sz val="10"/>
            <color indexed="81"/>
            <rFont val="Tahoma"/>
            <family val="2"/>
          </rPr>
          <t>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t>
        </r>
        <r>
          <rPr>
            <sz val="9"/>
            <color indexed="81"/>
            <rFont val="Tahoma"/>
            <family val="2"/>
          </rPr>
          <t xml:space="preserve">
</t>
        </r>
      </text>
    </comment>
    <comment ref="I23" authorId="1" shapeId="0" xr:uid="{00000000-0006-0000-0600-00000C000000}">
      <text>
        <r>
          <rPr>
            <sz val="11"/>
            <color indexed="81"/>
            <rFont val="Tahoma"/>
            <family val="2"/>
          </rPr>
          <t xml:space="preserve">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
</t>
        </r>
      </text>
    </comment>
    <comment ref="L23" authorId="1" shapeId="0" xr:uid="{00000000-0006-0000-0600-00000D000000}">
      <text>
        <r>
          <rPr>
            <sz val="11"/>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t>
        </r>
      </text>
    </comment>
    <comment ref="B29" authorId="1" shapeId="0" xr:uid="{00000000-0006-0000-0600-00000E000000}">
      <text>
        <r>
          <rPr>
            <sz val="11"/>
            <color indexed="81"/>
            <rFont val="Tahoma"/>
            <family val="2"/>
          </rPr>
          <t>Misjafnt er hvort og hvernig stofnanir halda utan um ferðir starfsmanna til og frá vinnu. Hægt er að gera starfsmannakannanir eða fá upplýsingar beint hjá starfsmönnum, t.d. í tengslum við samgöngusamninga.</t>
        </r>
        <r>
          <rPr>
            <b/>
            <sz val="9"/>
            <color indexed="81"/>
            <rFont val="Tahoma"/>
            <family val="2"/>
          </rPr>
          <t xml:space="preserve">
</t>
        </r>
      </text>
    </comment>
    <comment ref="I32" authorId="1" shapeId="0" xr:uid="{00000000-0006-0000-0600-00000F000000}">
      <text>
        <r>
          <rPr>
            <sz val="11"/>
            <color indexed="81"/>
            <rFont val="Tahoma"/>
            <family val="2"/>
          </rPr>
          <t xml:space="preserve"> Útreikningar gera ráð fyrir að um 313 tré þurfi til að binda eitt tonn af CO2 á einu ári (skv. útreikningum frá Skógræktinni)
</t>
        </r>
      </text>
    </comment>
    <comment ref="D37" authorId="1" shapeId="0" xr:uid="{00000000-0006-0000-0600-000010000000}">
      <text>
        <r>
          <rPr>
            <sz val="11"/>
            <color indexed="81"/>
            <rFont val="Tahoma"/>
            <family val="2"/>
          </rPr>
          <t>Á einkum við þegar stofnanir taka saman fjölda ferða starfsmanna til og frá vinnu eða ferða með leigubílum</t>
        </r>
        <r>
          <rPr>
            <sz val="9"/>
            <color indexed="81"/>
            <rFont val="Tahoma"/>
            <family val="2"/>
          </rPr>
          <t xml:space="preserve">
</t>
        </r>
      </text>
    </comment>
    <comment ref="E37" authorId="1" shapeId="0" xr:uid="{00000000-0006-0000-0600-000011000000}">
      <text>
        <r>
          <rPr>
            <sz val="11"/>
            <color indexed="81"/>
            <rFont val="Tahoma"/>
            <family val="2"/>
          </rPr>
          <t>Hér er átt við fjölda km á farartæki sem notar eldsneyti úr endurnýjanlegri orku. Dæmi um þetta eru metan, vetni og rafmagn.</t>
        </r>
        <r>
          <rPr>
            <b/>
            <sz val="11"/>
            <color indexed="81"/>
            <rFont val="Tahoma"/>
            <family val="2"/>
          </rPr>
          <t xml:space="preserve">
</t>
        </r>
      </text>
    </comment>
    <comment ref="G37" authorId="1" shapeId="0" xr:uid="{00000000-0006-0000-0600-000012000000}">
      <text>
        <r>
          <rPr>
            <sz val="10"/>
            <color indexed="81"/>
            <rFont val="Tahoma"/>
            <family val="2"/>
          </rPr>
          <t>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t>
        </r>
        <r>
          <rPr>
            <sz val="9"/>
            <color indexed="81"/>
            <rFont val="Tahoma"/>
            <family val="2"/>
          </rPr>
          <t xml:space="preserve">
</t>
        </r>
      </text>
    </comment>
    <comment ref="I37" authorId="1" shapeId="0" xr:uid="{00000000-0006-0000-0600-000013000000}">
      <text>
        <r>
          <rPr>
            <sz val="11"/>
            <color indexed="81"/>
            <rFont val="Tahoma"/>
            <family val="2"/>
          </rPr>
          <t xml:space="preserve">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
</t>
        </r>
      </text>
    </comment>
    <comment ref="L37" authorId="1" shapeId="0" xr:uid="{00000000-0006-0000-0600-000014000000}">
      <text>
        <r>
          <rPr>
            <sz val="11"/>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t>
        </r>
      </text>
    </comment>
    <comment ref="B43" authorId="1" shapeId="0" xr:uid="{00000000-0006-0000-0600-000015000000}">
      <text>
        <r>
          <rPr>
            <sz val="11"/>
            <color indexed="81"/>
            <rFont val="Tahoma"/>
            <family val="2"/>
          </rPr>
          <t>Misjafnt er hvort og hvernig stofnanir halda utan um ferðir starfsmanna til og frá vinnu. Hægt er að gera starfsmannakannanir eða fá upplýsingar beint hjá starfsmönnum, t.d. í tengslum við samgöngusamninga.</t>
        </r>
        <r>
          <rPr>
            <b/>
            <sz val="9"/>
            <color indexed="81"/>
            <rFont val="Tahoma"/>
            <family val="2"/>
          </rPr>
          <t xml:space="preserve">
</t>
        </r>
      </text>
    </comment>
    <comment ref="I46" authorId="1" shapeId="0" xr:uid="{00000000-0006-0000-0600-000016000000}">
      <text>
        <r>
          <rPr>
            <sz val="11"/>
            <color indexed="81"/>
            <rFont val="Tahoma"/>
            <family val="2"/>
          </rPr>
          <t xml:space="preserve"> Útreikningar gera ráð fyrir að um 313 tré þurfi til að binda eitt tonn af CO2 á einu ári (skv. útreikningum frá Skógræktinni)
</t>
        </r>
      </text>
    </comment>
    <comment ref="D51" authorId="1" shapeId="0" xr:uid="{00000000-0006-0000-0600-000017000000}">
      <text>
        <r>
          <rPr>
            <sz val="11"/>
            <color indexed="81"/>
            <rFont val="Tahoma"/>
            <family val="2"/>
          </rPr>
          <t>Á einkum við þegar stofnanir taka saman fjölda ferða starfsmanna til og frá vinnu eða ferða með leigubílum</t>
        </r>
        <r>
          <rPr>
            <sz val="9"/>
            <color indexed="81"/>
            <rFont val="Tahoma"/>
            <family val="2"/>
          </rPr>
          <t xml:space="preserve">
</t>
        </r>
      </text>
    </comment>
    <comment ref="E51" authorId="1" shapeId="0" xr:uid="{00000000-0006-0000-0600-000018000000}">
      <text>
        <r>
          <rPr>
            <sz val="11"/>
            <color indexed="81"/>
            <rFont val="Tahoma"/>
            <family val="2"/>
          </rPr>
          <t>Hér er átt við fjölda km á farartæki sem notar eldsneyti úr endurnýjanlegri orku. Dæmi um þetta eru metan, vetni og rafmagn.</t>
        </r>
        <r>
          <rPr>
            <b/>
            <sz val="11"/>
            <color indexed="81"/>
            <rFont val="Tahoma"/>
            <family val="2"/>
          </rPr>
          <t xml:space="preserve">
</t>
        </r>
      </text>
    </comment>
    <comment ref="G51" authorId="1" shapeId="0" xr:uid="{00000000-0006-0000-0600-000019000000}">
      <text>
        <r>
          <rPr>
            <sz val="10"/>
            <color indexed="81"/>
            <rFont val="Tahoma"/>
            <family val="2"/>
          </rPr>
          <t>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t>
        </r>
        <r>
          <rPr>
            <sz val="9"/>
            <color indexed="81"/>
            <rFont val="Tahoma"/>
            <family val="2"/>
          </rPr>
          <t xml:space="preserve">
</t>
        </r>
      </text>
    </comment>
    <comment ref="I51" authorId="1" shapeId="0" xr:uid="{00000000-0006-0000-0600-00001A000000}">
      <text>
        <r>
          <rPr>
            <sz val="11"/>
            <color indexed="81"/>
            <rFont val="Tahoma"/>
            <family val="2"/>
          </rPr>
          <t xml:space="preserve">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
</t>
        </r>
      </text>
    </comment>
    <comment ref="L51" authorId="1" shapeId="0" xr:uid="{00000000-0006-0000-0600-00001B000000}">
      <text>
        <r>
          <rPr>
            <sz val="11"/>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t>
        </r>
      </text>
    </comment>
    <comment ref="B57" authorId="1" shapeId="0" xr:uid="{00000000-0006-0000-0600-00001C000000}">
      <text>
        <r>
          <rPr>
            <sz val="11"/>
            <color indexed="81"/>
            <rFont val="Tahoma"/>
            <family val="2"/>
          </rPr>
          <t>Misjafnt er hvort og hvernig stofnanir halda utan um ferðir starfsmanna til og frá vinnu. Hægt er að gera starfsmannakannanir eða fá upplýsingar beint hjá starfsmönnum, t.d. í tengslum við samgöngusamninga.</t>
        </r>
        <r>
          <rPr>
            <b/>
            <sz val="9"/>
            <color indexed="81"/>
            <rFont val="Tahoma"/>
            <family val="2"/>
          </rPr>
          <t xml:space="preserve">
</t>
        </r>
      </text>
    </comment>
    <comment ref="I60" authorId="1" shapeId="0" xr:uid="{00000000-0006-0000-0600-00001D000000}">
      <text>
        <r>
          <rPr>
            <sz val="11"/>
            <color indexed="81"/>
            <rFont val="Tahoma"/>
            <family val="2"/>
          </rPr>
          <t xml:space="preserve"> Útreikningar gera ráð fyrir að um 313 tré þurfi til að binda eitt tonn af CO2 á einu ári (skv. útreikningum frá Skógræktinni)
</t>
        </r>
      </text>
    </comment>
    <comment ref="D65" authorId="1" shapeId="0" xr:uid="{00000000-0006-0000-0600-00001E000000}">
      <text>
        <r>
          <rPr>
            <sz val="11"/>
            <color indexed="81"/>
            <rFont val="Tahoma"/>
            <family val="2"/>
          </rPr>
          <t>Á einkum við þegar stofnanir taka saman fjölda ferða starfsmanna til og frá vinnu eða ferða með leigubílum</t>
        </r>
        <r>
          <rPr>
            <sz val="9"/>
            <color indexed="81"/>
            <rFont val="Tahoma"/>
            <family val="2"/>
          </rPr>
          <t xml:space="preserve">
</t>
        </r>
      </text>
    </comment>
    <comment ref="E65" authorId="1" shapeId="0" xr:uid="{00000000-0006-0000-0600-00001F000000}">
      <text>
        <r>
          <rPr>
            <sz val="11"/>
            <color indexed="81"/>
            <rFont val="Tahoma"/>
            <family val="2"/>
          </rPr>
          <t>Hér er átt við fjölda km á farartæki sem notar eldsneyti úr endurnýjanlegri orku. Dæmi um þetta eru metan, vetni og rafmagn.</t>
        </r>
        <r>
          <rPr>
            <b/>
            <sz val="11"/>
            <color indexed="81"/>
            <rFont val="Tahoma"/>
            <family val="2"/>
          </rPr>
          <t xml:space="preserve">
</t>
        </r>
      </text>
    </comment>
    <comment ref="G65" authorId="1" shapeId="0" xr:uid="{00000000-0006-0000-0600-000020000000}">
      <text>
        <r>
          <rPr>
            <sz val="10"/>
            <color indexed="81"/>
            <rFont val="Tahoma"/>
            <family val="2"/>
          </rPr>
          <t>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t>
        </r>
        <r>
          <rPr>
            <sz val="9"/>
            <color indexed="81"/>
            <rFont val="Tahoma"/>
            <family val="2"/>
          </rPr>
          <t xml:space="preserve">
</t>
        </r>
      </text>
    </comment>
    <comment ref="I65" authorId="1" shapeId="0" xr:uid="{00000000-0006-0000-0600-000021000000}">
      <text>
        <r>
          <rPr>
            <sz val="11"/>
            <color indexed="81"/>
            <rFont val="Tahoma"/>
            <family val="2"/>
          </rPr>
          <t xml:space="preserve">Í kolefnisbókhaldi á vef Orkuseturs má finna út hve mörg tonn af CO2 bifreiðin losar á ári, sjá http://orkusetur.is/page/orkusetur_Cobokhald. 
Ef upplýsingar liggja fyrir um magn af keyptu bensín/dísel er einnig hægt að reikna út losun CO2, því skv. orkusetur.is þá losnar við notkun á 1 lítra af bensíni um 2,5 kg CO2 og við bruna á 1 lítra af dísel um 3,2 kg CO2.
</t>
        </r>
      </text>
    </comment>
    <comment ref="L65" authorId="1" shapeId="0" xr:uid="{00000000-0006-0000-0600-000022000000}">
      <text>
        <r>
          <rPr>
            <sz val="11"/>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t>
        </r>
      </text>
    </comment>
    <comment ref="B71" authorId="1" shapeId="0" xr:uid="{00000000-0006-0000-0600-000023000000}">
      <text>
        <r>
          <rPr>
            <sz val="11"/>
            <color indexed="81"/>
            <rFont val="Tahoma"/>
            <family val="2"/>
          </rPr>
          <t>Misjafnt er hvort og hvernig stofnanir halda utan um ferðir starfsmanna til og frá vinnu. Hægt er að gera starfsmannakannanir eða fá upplýsingar beint hjá starfsmönnum, t.d. í tengslum við samgöngusamninga.</t>
        </r>
        <r>
          <rPr>
            <b/>
            <sz val="9"/>
            <color indexed="81"/>
            <rFont val="Tahoma"/>
            <family val="2"/>
          </rPr>
          <t xml:space="preserve">
</t>
        </r>
      </text>
    </comment>
    <comment ref="I74" authorId="1" shapeId="0" xr:uid="{00000000-0006-0000-0600-000024000000}">
      <text>
        <r>
          <rPr>
            <sz val="11"/>
            <color indexed="81"/>
            <rFont val="Tahoma"/>
            <family val="2"/>
          </rPr>
          <t xml:space="preserve"> Útreikningar gera ráð fyrir að um 313 tré þurfi til að binda eitt tonn af CO2 á einu ári (skv. útreikningum frá Skógræktinni)
</t>
        </r>
      </text>
    </comment>
    <comment ref="C79" authorId="2" shapeId="0" xr:uid="{00000000-0006-0000-0600-000025000000}">
      <text>
        <r>
          <rPr>
            <sz val="9"/>
            <color indexed="81"/>
            <rFont val="Tahoma"/>
            <family val="2"/>
          </rPr>
          <t xml:space="preserve">Til að reikna út losun frá bílum sem stofnunin á eða rekur þá er best að fá magn keyptra lítra frá þjónustuaðila.
</t>
        </r>
      </text>
    </comment>
    <comment ref="N79" authorId="1" shapeId="0" xr:uid="{00000000-0006-0000-0600-000026000000}">
      <text>
        <r>
          <rPr>
            <sz val="9"/>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Innanlandsflug, þar er hægt að nota útreikninga Flugfélags Íslands Losun per farþegar til AEY og EGS er 0,04 tonn af CO2 og 0,03 tonn á farþegar til IFJ. Þetta eru tölur per legg. </t>
        </r>
      </text>
    </comment>
    <comment ref="R79" authorId="2" shapeId="0" xr:uid="{00000000-0006-0000-0600-000027000000}">
      <text>
        <r>
          <rPr>
            <sz val="9"/>
            <color indexed="81"/>
            <rFont val="Tahoma"/>
            <family val="2"/>
          </rPr>
          <t>Var markmiði ársins á undan náð skv. bókhaldinu? Dálkurinn litast eftir árangri sem náðst hefur</t>
        </r>
      </text>
    </comment>
    <comment ref="D80" authorId="2" shapeId="0" xr:uid="{00000000-0006-0000-0600-000028000000}">
      <text>
        <r>
          <rPr>
            <sz val="9"/>
            <color indexed="81"/>
            <rFont val="Tahoma"/>
            <family val="2"/>
          </rPr>
          <t>Bensín losar 0,00232 tonn af co2 per lítra</t>
        </r>
      </text>
    </comment>
    <comment ref="D81" authorId="2" shapeId="0" xr:uid="{00000000-0006-0000-0600-000029000000}">
      <text>
        <r>
          <rPr>
            <sz val="9"/>
            <color indexed="81"/>
            <rFont val="Tahoma"/>
            <family val="2"/>
          </rPr>
          <t>Dísel losar 0,00263 tonn af co2 per líter</t>
        </r>
      </text>
    </comment>
    <comment ref="D82" authorId="2" shapeId="0" xr:uid="{00000000-0006-0000-0600-00002A000000}">
      <text>
        <r>
          <rPr>
            <sz val="9"/>
            <color indexed="81"/>
            <rFont val="Tahoma"/>
            <family val="2"/>
          </rPr>
          <t>Gert ráð fyrir 0 losun</t>
        </r>
      </text>
    </comment>
    <comment ref="C86" authorId="2" shapeId="0" xr:uid="{00000000-0006-0000-0600-00002B000000}">
      <text>
        <r>
          <rPr>
            <sz val="9"/>
            <color indexed="81"/>
            <rFont val="Tahoma"/>
            <family val="2"/>
          </rPr>
          <t xml:space="preserve">Til að reikna út losun frá leigubílum og bílaleigubílum þá þarf að fá km tölu frá þjónustuaðila.
</t>
        </r>
      </text>
    </comment>
    <comment ref="D86" authorId="1" shapeId="0" xr:uid="{00000000-0006-0000-0600-00002C00000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86" authorId="2" shapeId="0" xr:uid="{00000000-0006-0000-0600-00002D000000}">
      <text>
        <r>
          <rPr>
            <sz val="9"/>
            <color indexed="81"/>
            <rFont val="Tahoma"/>
            <family val="2"/>
          </rPr>
          <t>Var markmiði ársins á undan náð skv. bókhaldinu? Dálkurinn litast eftir árangri sem náðst hefur</t>
        </r>
      </text>
    </comment>
    <comment ref="F87" authorId="2" shapeId="0" xr:uid="{00000000-0006-0000-0600-00002E000000}">
      <text>
        <r>
          <rPr>
            <sz val="9"/>
            <color indexed="81"/>
            <rFont val="Tahoma"/>
            <family val="2"/>
          </rPr>
          <t>Losun per km:
Meðalútblástur 190 gr af co2 per km
Reikniaðferð
km * 0,000190 = CO2 í tonnum</t>
        </r>
      </text>
    </comment>
    <comment ref="F88" authorId="2" shapeId="0" xr:uid="{00000000-0006-0000-0600-00002F000000}">
      <text>
        <r>
          <rPr>
            <sz val="9"/>
            <color indexed="81"/>
            <rFont val="Tahoma"/>
            <family val="2"/>
          </rPr>
          <t>Gert ráð fyrir 0 losun</t>
        </r>
      </text>
    </comment>
    <comment ref="F89" authorId="2" shapeId="0" xr:uid="{00000000-0006-0000-0600-000030000000}">
      <text>
        <r>
          <rPr>
            <sz val="9"/>
            <color indexed="81"/>
            <rFont val="Tahoma"/>
            <family val="2"/>
          </rPr>
          <t>Losun per km:
Meðalútblástur 190 gr af co2 per km
Reikniaðferð
km * 0,000190 = CO2 í tonnum</t>
        </r>
      </text>
    </comment>
    <comment ref="F90" authorId="2" shapeId="0" xr:uid="{00000000-0006-0000-0600-000031000000}">
      <text>
        <r>
          <rPr>
            <sz val="9"/>
            <color indexed="81"/>
            <rFont val="Tahoma"/>
            <family val="2"/>
          </rPr>
          <t>Gert ráð fyrir 0 losun</t>
        </r>
      </text>
    </comment>
    <comment ref="G94" authorId="1" shapeId="0" xr:uid="{00000000-0006-0000-0600-000032000000}">
      <text>
        <r>
          <rPr>
            <sz val="11"/>
            <color indexed="81"/>
            <rFont val="Tahoma"/>
            <family val="2"/>
          </rPr>
          <t xml:space="preserve"> Útreikningar gera ráð fyrir að um 313 tré þurfi til að binda eitt tonn af CO2 á einu ári (skv. útreikningum frá Skógræktinni)
</t>
        </r>
      </text>
    </comment>
    <comment ref="C99" authorId="2" shapeId="0" xr:uid="{00000000-0006-0000-0600-000033000000}">
      <text>
        <r>
          <rPr>
            <sz val="9"/>
            <color indexed="81"/>
            <rFont val="Tahoma"/>
            <family val="2"/>
          </rPr>
          <t xml:space="preserve">Til að reikna út losun frá bílum sem stofnunin á eða rekur þá er best að fá magn keyptra lítra frá þjónustuaðila.
</t>
        </r>
      </text>
    </comment>
    <comment ref="N99" authorId="1" shapeId="0" xr:uid="{00000000-0006-0000-0600-000034000000}">
      <text>
        <r>
          <rPr>
            <sz val="9"/>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t>
        </r>
      </text>
    </comment>
    <comment ref="R99" authorId="2" shapeId="0" xr:uid="{00000000-0006-0000-0600-000035000000}">
      <text>
        <r>
          <rPr>
            <sz val="9"/>
            <color indexed="81"/>
            <rFont val="Tahoma"/>
            <family val="2"/>
          </rPr>
          <t>Var markmiði ársins á undan náð skv. bókhaldinu? Dálkurinn litast eftir árangri sem náðst hefur</t>
        </r>
      </text>
    </comment>
    <comment ref="D100" authorId="2" shapeId="0" xr:uid="{00000000-0006-0000-0600-000036000000}">
      <text>
        <r>
          <rPr>
            <sz val="9"/>
            <color indexed="81"/>
            <rFont val="Tahoma"/>
            <family val="2"/>
          </rPr>
          <t>Bensín losar 0,00232 tonn af co2 per lítra</t>
        </r>
      </text>
    </comment>
    <comment ref="D101" authorId="2" shapeId="0" xr:uid="{00000000-0006-0000-0600-000037000000}">
      <text>
        <r>
          <rPr>
            <sz val="9"/>
            <color indexed="81"/>
            <rFont val="Tahoma"/>
            <family val="2"/>
          </rPr>
          <t>Dísel losar 0,00263 tonn af co2 per líter</t>
        </r>
      </text>
    </comment>
    <comment ref="D102" authorId="2" shapeId="0" xr:uid="{00000000-0006-0000-0600-000038000000}">
      <text>
        <r>
          <rPr>
            <sz val="9"/>
            <color indexed="81"/>
            <rFont val="Tahoma"/>
            <family val="2"/>
          </rPr>
          <t>Gert ráð fyrir 0 losun</t>
        </r>
      </text>
    </comment>
    <comment ref="C106" authorId="2" shapeId="0" xr:uid="{00000000-0006-0000-0600-000039000000}">
      <text>
        <r>
          <rPr>
            <sz val="9"/>
            <color indexed="81"/>
            <rFont val="Tahoma"/>
            <family val="2"/>
          </rPr>
          <t xml:space="preserve">Til að reikna út losun frá leigubílum og bílaleigubílum þá þarf að fá km tölu frá þjónustuaðila.
</t>
        </r>
      </text>
    </comment>
    <comment ref="D106" authorId="1" shapeId="0" xr:uid="{00000000-0006-0000-0600-00003A00000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106" authorId="2" shapeId="0" xr:uid="{00000000-0006-0000-0600-00003B000000}">
      <text>
        <r>
          <rPr>
            <sz val="9"/>
            <color indexed="81"/>
            <rFont val="Tahoma"/>
            <family val="2"/>
          </rPr>
          <t>Var markmiði ársins á undan náð skv. bókhaldinu? Dálkurinn litast eftir árangri sem náðst hefur</t>
        </r>
      </text>
    </comment>
    <comment ref="F107" authorId="2" shapeId="0" xr:uid="{00000000-0006-0000-0600-00003C000000}">
      <text>
        <r>
          <rPr>
            <sz val="9"/>
            <color indexed="81"/>
            <rFont val="Tahoma"/>
            <family val="2"/>
          </rPr>
          <t>Losun per km:
Meðalútblástur 190 gr af co2 per km
Reikniaðferð
km * 0,000190 = CO2 í tonnum</t>
        </r>
      </text>
    </comment>
    <comment ref="F108" authorId="2" shapeId="0" xr:uid="{00000000-0006-0000-0600-00003D000000}">
      <text>
        <r>
          <rPr>
            <sz val="9"/>
            <color indexed="81"/>
            <rFont val="Tahoma"/>
            <family val="2"/>
          </rPr>
          <t>Gert ráð fyrir 0 losun</t>
        </r>
      </text>
    </comment>
    <comment ref="F109" authorId="2" shapeId="0" xr:uid="{00000000-0006-0000-0600-00003E000000}">
      <text>
        <r>
          <rPr>
            <sz val="9"/>
            <color indexed="81"/>
            <rFont val="Tahoma"/>
            <family val="2"/>
          </rPr>
          <t>Losun per km:
Meðalútblástur 190 gr af co2 per km
Reikniaðferð
km * 0,000190 = CO2 í tonnum</t>
        </r>
      </text>
    </comment>
    <comment ref="F110" authorId="2" shapeId="0" xr:uid="{00000000-0006-0000-0600-00003F000000}">
      <text>
        <r>
          <rPr>
            <sz val="9"/>
            <color indexed="81"/>
            <rFont val="Tahoma"/>
            <family val="2"/>
          </rPr>
          <t>Gert ráð fyrir 0 losun</t>
        </r>
      </text>
    </comment>
    <comment ref="G114" authorId="1" shapeId="0" xr:uid="{00000000-0006-0000-0600-000040000000}">
      <text>
        <r>
          <rPr>
            <sz val="11"/>
            <color indexed="81"/>
            <rFont val="Tahoma"/>
            <family val="2"/>
          </rPr>
          <t xml:space="preserve"> Útreikningar gera ráð fyrir að um 313 tré þurfi til að binda eitt tonn af CO2 á einu ári (skv. útreikningum frá Skógræktinni)
</t>
        </r>
      </text>
    </comment>
    <comment ref="C119" authorId="2" shapeId="0" xr:uid="{00000000-0006-0000-0600-000041000000}">
      <text>
        <r>
          <rPr>
            <sz val="9"/>
            <color indexed="81"/>
            <rFont val="Tahoma"/>
            <family val="2"/>
          </rPr>
          <t xml:space="preserve">Til að reikna út losun frá bílum sem stofnunin á eða rekur þá er best að fá magn keyptra lítra frá þjónustuaðila.
</t>
        </r>
      </text>
    </comment>
    <comment ref="N119" authorId="1" shapeId="0" xr:uid="{00000000-0006-0000-0600-000042000000}">
      <text>
        <r>
          <rPr>
            <sz val="9"/>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t>
        </r>
      </text>
    </comment>
    <comment ref="R119" authorId="2" shapeId="0" xr:uid="{00000000-0006-0000-0600-000043000000}">
      <text>
        <r>
          <rPr>
            <sz val="9"/>
            <color indexed="81"/>
            <rFont val="Tahoma"/>
            <family val="2"/>
          </rPr>
          <t>Var markmiði ársins á undan náð skv. bókhaldinu? Dálkurinn litast eftir árangri sem náðst hefur</t>
        </r>
      </text>
    </comment>
    <comment ref="D120" authorId="2" shapeId="0" xr:uid="{00000000-0006-0000-0600-000044000000}">
      <text>
        <r>
          <rPr>
            <sz val="9"/>
            <color indexed="81"/>
            <rFont val="Tahoma"/>
            <family val="2"/>
          </rPr>
          <t>Bensín losar 0,00232 tonn af co2 per lítra</t>
        </r>
      </text>
    </comment>
    <comment ref="D121" authorId="2" shapeId="0" xr:uid="{00000000-0006-0000-0600-000045000000}">
      <text>
        <r>
          <rPr>
            <sz val="9"/>
            <color indexed="81"/>
            <rFont val="Tahoma"/>
            <family val="2"/>
          </rPr>
          <t>Dísel losar 0,00263 tonn af co2 per líter</t>
        </r>
      </text>
    </comment>
    <comment ref="D122" authorId="2" shapeId="0" xr:uid="{00000000-0006-0000-0600-000046000000}">
      <text>
        <r>
          <rPr>
            <sz val="9"/>
            <color indexed="81"/>
            <rFont val="Tahoma"/>
            <family val="2"/>
          </rPr>
          <t>Gert ráð fyrir 0 losun</t>
        </r>
      </text>
    </comment>
    <comment ref="C126" authorId="2" shapeId="0" xr:uid="{00000000-0006-0000-0600-000047000000}">
      <text>
        <r>
          <rPr>
            <sz val="9"/>
            <color indexed="81"/>
            <rFont val="Tahoma"/>
            <family val="2"/>
          </rPr>
          <t xml:space="preserve">Til að reikna út losun frá leigubílum og bílaleigubílum þá þarf að fá km tölu frá þjónustuaðila.
</t>
        </r>
      </text>
    </comment>
    <comment ref="D126" authorId="1" shapeId="0" xr:uid="{00000000-0006-0000-0600-00004800000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126" authorId="2" shapeId="0" xr:uid="{00000000-0006-0000-0600-000049000000}">
      <text>
        <r>
          <rPr>
            <sz val="9"/>
            <color indexed="81"/>
            <rFont val="Tahoma"/>
            <family val="2"/>
          </rPr>
          <t>Var markmiði ársins á undan náð skv. bókhaldinu? Dálkurinn litast eftir árangri sem náðst hefur</t>
        </r>
      </text>
    </comment>
    <comment ref="F127" authorId="2" shapeId="0" xr:uid="{00000000-0006-0000-0600-00004A000000}">
      <text>
        <r>
          <rPr>
            <sz val="9"/>
            <color indexed="81"/>
            <rFont val="Tahoma"/>
            <family val="2"/>
          </rPr>
          <t>Losun per km:
Meðalútblástur 190 gr af co2 per km
Reikniaðferð
km * 0,000190 = CO2 í tonnum</t>
        </r>
      </text>
    </comment>
    <comment ref="F128" authorId="2" shapeId="0" xr:uid="{00000000-0006-0000-0600-00004B000000}">
      <text>
        <r>
          <rPr>
            <sz val="9"/>
            <color indexed="81"/>
            <rFont val="Tahoma"/>
            <family val="2"/>
          </rPr>
          <t>Gert ráð fyrir 0 losun</t>
        </r>
      </text>
    </comment>
    <comment ref="F129" authorId="2" shapeId="0" xr:uid="{00000000-0006-0000-0600-00004C000000}">
      <text>
        <r>
          <rPr>
            <sz val="9"/>
            <color indexed="81"/>
            <rFont val="Tahoma"/>
            <family val="2"/>
          </rPr>
          <t>Losun per km:
Meðalútblástur 190 gr af co2 per km
Reikniaðferð
km * 0,000190 = CO2 í tonnum</t>
        </r>
      </text>
    </comment>
    <comment ref="F130" authorId="2" shapeId="0" xr:uid="{00000000-0006-0000-0600-00004D000000}">
      <text>
        <r>
          <rPr>
            <sz val="9"/>
            <color indexed="81"/>
            <rFont val="Tahoma"/>
            <family val="2"/>
          </rPr>
          <t>Gert ráð fyrir 0 losun</t>
        </r>
      </text>
    </comment>
    <comment ref="G134" authorId="1" shapeId="0" xr:uid="{00000000-0006-0000-0600-00004E000000}">
      <text>
        <r>
          <rPr>
            <sz val="11"/>
            <color indexed="81"/>
            <rFont val="Tahoma"/>
            <family val="2"/>
          </rPr>
          <t xml:space="preserve"> Útreikningar gera ráð fyrir að um 313 tré þurfi til að binda eitt tonn af CO2 á einu ári (skv. útreikningum frá Skógræktinni)
</t>
        </r>
      </text>
    </comment>
    <comment ref="C139" authorId="2" shapeId="0" xr:uid="{00000000-0006-0000-0600-00004F000000}">
      <text>
        <r>
          <rPr>
            <sz val="9"/>
            <color indexed="81"/>
            <rFont val="Tahoma"/>
            <family val="2"/>
          </rPr>
          <t xml:space="preserve">Til að reikna út losun frá bílum sem stofnunin á eða rekur þá er best að fá magn keyptra lítra frá þjónustuaðila.
</t>
        </r>
      </text>
    </comment>
    <comment ref="N139" authorId="1" shapeId="0" xr:uid="{00000000-0006-0000-0600-000050000000}">
      <text>
        <r>
          <rPr>
            <sz val="9"/>
            <color indexed="81"/>
            <rFont val="Tahoma"/>
            <family val="2"/>
          </rPr>
          <t xml:space="preserve">Ef ekki fást upplýsingar frá flugrekanda er mælt með því að nota reiknivél Alþjóða flugmálastofnunarinnar (ICAO) sem má nálgast hér http://www2.icao.int/en/carbonoffset/Pages/default.aspx   
Athugið að einingin í reiknivélinni er kg af CO2, en miðað er við tonn af CO2 í útreikningum græns bókhalds.
</t>
        </r>
      </text>
    </comment>
    <comment ref="R139" authorId="2" shapeId="0" xr:uid="{00000000-0006-0000-0600-000051000000}">
      <text>
        <r>
          <rPr>
            <sz val="9"/>
            <color indexed="81"/>
            <rFont val="Tahoma"/>
            <family val="2"/>
          </rPr>
          <t>Var markmiði ársins á undan náð skv. bókhaldinu? Dálkurinn litast eftir árangri sem náðst hefur</t>
        </r>
      </text>
    </comment>
    <comment ref="D140" authorId="2" shapeId="0" xr:uid="{00000000-0006-0000-0600-000052000000}">
      <text>
        <r>
          <rPr>
            <sz val="9"/>
            <color indexed="81"/>
            <rFont val="Tahoma"/>
            <family val="2"/>
          </rPr>
          <t>Bensín losar 0,00232 tonn af co2 per lítra</t>
        </r>
      </text>
    </comment>
    <comment ref="D141" authorId="2" shapeId="0" xr:uid="{00000000-0006-0000-0600-000053000000}">
      <text>
        <r>
          <rPr>
            <sz val="9"/>
            <color indexed="81"/>
            <rFont val="Tahoma"/>
            <family val="2"/>
          </rPr>
          <t>Dísel losar 0,00263 tonn af co2 per líter</t>
        </r>
      </text>
    </comment>
    <comment ref="D142" authorId="2" shapeId="0" xr:uid="{00000000-0006-0000-0600-000054000000}">
      <text>
        <r>
          <rPr>
            <sz val="9"/>
            <color indexed="81"/>
            <rFont val="Tahoma"/>
            <family val="2"/>
          </rPr>
          <t>Gert ráð fyrir 0 losun</t>
        </r>
      </text>
    </comment>
    <comment ref="C146" authorId="2" shapeId="0" xr:uid="{00000000-0006-0000-0600-000055000000}">
      <text>
        <r>
          <rPr>
            <sz val="9"/>
            <color indexed="81"/>
            <rFont val="Tahoma"/>
            <family val="2"/>
          </rPr>
          <t xml:space="preserve">Til að reikna út losun frá leigubílum og bílaleigubílum þá þarf að fá km tölu frá þjónustuaðila.
</t>
        </r>
      </text>
    </comment>
    <comment ref="D146" authorId="1" shapeId="0" xr:uid="{00000000-0006-0000-0600-000056000000}">
      <text>
        <r>
          <rPr>
            <sz val="9"/>
            <color indexed="81"/>
            <rFont val="Tahoma"/>
            <family val="2"/>
          </rPr>
          <t>Hér á að setja km sem eknir eru á umhverfisvænni bíl/ notar annan orkugjafa en bensín og dísel s.s. metan, vetni og rafmagn.</t>
        </r>
        <r>
          <rPr>
            <b/>
            <sz val="9"/>
            <color indexed="81"/>
            <rFont val="Tahoma"/>
            <family val="2"/>
          </rPr>
          <t xml:space="preserve">
</t>
        </r>
        <r>
          <rPr>
            <sz val="9"/>
            <color indexed="81"/>
            <rFont val="Tahoma"/>
            <family val="2"/>
          </rPr>
          <t xml:space="preserve">
Þá er hægt að sjá hlutfallið milli ekinna km á bíl sem gengur fyrir jarðefnaeldsneyti og annarra</t>
        </r>
      </text>
    </comment>
    <comment ref="J146" authorId="2" shapeId="0" xr:uid="{00000000-0006-0000-0600-000057000000}">
      <text>
        <r>
          <rPr>
            <sz val="9"/>
            <color indexed="81"/>
            <rFont val="Tahoma"/>
            <family val="2"/>
          </rPr>
          <t>Var markmiði ársins á undan náð skv. bókhaldinu? Dálkurinn litast eftir árangri sem náðst hefur</t>
        </r>
      </text>
    </comment>
    <comment ref="F147" authorId="2" shapeId="0" xr:uid="{00000000-0006-0000-0600-000058000000}">
      <text>
        <r>
          <rPr>
            <sz val="9"/>
            <color indexed="81"/>
            <rFont val="Tahoma"/>
            <family val="2"/>
          </rPr>
          <t>Losun per km:
Meðalútblástur 190 gr af co2 per km
Reikniaðferð
km * 0,000190 = CO2 í tonnum</t>
        </r>
      </text>
    </comment>
    <comment ref="F148" authorId="2" shapeId="0" xr:uid="{00000000-0006-0000-0600-000059000000}">
      <text>
        <r>
          <rPr>
            <sz val="9"/>
            <color indexed="81"/>
            <rFont val="Tahoma"/>
            <family val="2"/>
          </rPr>
          <t>Gert ráð fyrir 0 losun</t>
        </r>
      </text>
    </comment>
    <comment ref="F149" authorId="2" shapeId="0" xr:uid="{00000000-0006-0000-0600-00005A000000}">
      <text>
        <r>
          <rPr>
            <sz val="9"/>
            <color indexed="81"/>
            <rFont val="Tahoma"/>
            <family val="2"/>
          </rPr>
          <t>Losun per km:
Meðalútblástur 190 gr af co2 per km
Reikniaðferð
km * 0,000190 = CO2 í tonnum</t>
        </r>
      </text>
    </comment>
    <comment ref="F150" authorId="2" shapeId="0" xr:uid="{00000000-0006-0000-0600-00005B000000}">
      <text>
        <r>
          <rPr>
            <sz val="9"/>
            <color indexed="81"/>
            <rFont val="Tahoma"/>
            <family val="2"/>
          </rPr>
          <t>Gert ráð fyrir 0 losun</t>
        </r>
      </text>
    </comment>
    <comment ref="G154" authorId="1" shapeId="0" xr:uid="{00000000-0006-0000-0600-00005C000000}">
      <text>
        <r>
          <rPr>
            <sz val="11"/>
            <color indexed="81"/>
            <rFont val="Tahoma"/>
            <family val="2"/>
          </rPr>
          <t xml:space="preserve"> Útreikningar gera ráð fyrir að um 313 tré þurfi til að binda eitt tonn af CO2 á einu ári (skv. útreikningum frá Skógræktinni)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Hulda</author>
    <author>Hólmfríður Þorsteinsdóttir</author>
  </authors>
  <commentList>
    <comment ref="C3" authorId="0" shapeId="0" xr:uid="{00000000-0006-0000-0700-000001000000}">
      <text>
        <r>
          <rPr>
            <sz val="12"/>
            <color indexed="81"/>
            <rFont val="Tahoma"/>
            <family val="2"/>
          </rPr>
          <t>Skráið forsendur stofnunar, lýsingu á fyrirkomulagi, undantekningar eða sérstakar aðstæður, hvernig upplýsingar voru fengnar og annað sem getur auðveldað næstu skráningar.</t>
        </r>
        <r>
          <rPr>
            <sz val="9"/>
            <color indexed="81"/>
            <rFont val="Tahoma"/>
            <family val="2"/>
          </rPr>
          <t xml:space="preserve">
</t>
        </r>
      </text>
    </comment>
    <comment ref="F7" authorId="1" shapeId="0" xr:uid="{00000000-0006-0000-0700-000002000000}">
      <text>
        <r>
          <rPr>
            <sz val="9"/>
            <color indexed="81"/>
            <rFont val="Tahoma"/>
            <family val="2"/>
          </rPr>
          <t>Var markmiði ársins á undan náð skv. bókhaldinu? Dálkurinn litast eftir árangri sem náðs hefur</t>
        </r>
      </text>
    </comment>
    <comment ref="F16" authorId="1" shapeId="0" xr:uid="{00000000-0006-0000-0700-000003000000}">
      <text>
        <r>
          <rPr>
            <sz val="9"/>
            <color indexed="81"/>
            <rFont val="Tahoma"/>
            <family val="2"/>
          </rPr>
          <t>Var markmiði ársins á undan náð skv. bókhaldinu? Dálkurinn litast eftir árangri sem náðs hefur</t>
        </r>
      </text>
    </comment>
    <comment ref="F25" authorId="1" shapeId="0" xr:uid="{00000000-0006-0000-0700-000004000000}">
      <text>
        <r>
          <rPr>
            <sz val="9"/>
            <color indexed="81"/>
            <rFont val="Tahoma"/>
            <family val="2"/>
          </rPr>
          <t>Var markmiði ársins á undan náð skv. bókhaldinu? Dálkurinn litast eftir árangri sem náðs hefur</t>
        </r>
      </text>
    </comment>
    <comment ref="F34" authorId="1" shapeId="0" xr:uid="{00000000-0006-0000-0700-000005000000}">
      <text>
        <r>
          <rPr>
            <sz val="9"/>
            <color indexed="81"/>
            <rFont val="Tahoma"/>
            <family val="2"/>
          </rPr>
          <t>Var markmiði ársins á undan náð skv. bókhaldinu? Dálkurinn litast eftir árangri sem náðs hefur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Hulda</author>
    <author>Hólmfríður Þorsteinsdóttir</author>
  </authors>
  <commentList>
    <comment ref="C4" authorId="0" shapeId="0" xr:uid="{00000000-0006-0000-0800-000001000000}">
      <text>
        <r>
          <rPr>
            <sz val="12"/>
            <color indexed="81"/>
            <rFont val="Tahoma"/>
            <family val="2"/>
          </rPr>
          <t>Skráið forsendur stofnunar, lýsingu á fyrirkomulagi, undantekningar eða sérstakar aðstæður, hvernig upplýsingar voru fengnar og annað sem getur auðveldað næstu skráningar.</t>
        </r>
        <r>
          <rPr>
            <sz val="9"/>
            <color indexed="81"/>
            <rFont val="Tahoma"/>
            <family val="2"/>
          </rPr>
          <t xml:space="preserve">
</t>
        </r>
      </text>
    </comment>
    <comment ref="I49" authorId="1" shapeId="0" xr:uid="{00000000-0006-0000-0800-000002000000}">
      <text>
        <r>
          <rPr>
            <sz val="9"/>
            <color indexed="81"/>
            <rFont val="Tahoma"/>
            <family val="2"/>
          </rPr>
          <t>Var markmiði ársins á undan náð skv. bókhaldinu? Dálkurinn litast eftir árangri sem náðs hefur</t>
        </r>
      </text>
    </comment>
    <comment ref="I61" authorId="1" shapeId="0" xr:uid="{00000000-0006-0000-0800-000003000000}">
      <text>
        <r>
          <rPr>
            <sz val="9"/>
            <color indexed="81"/>
            <rFont val="Tahoma"/>
            <family val="2"/>
          </rPr>
          <t>Var markmiði ársins á undan náð skv. bókhaldinu? Dálkurinn litast eftir árangri sem náðs hefur</t>
        </r>
      </text>
    </comment>
    <comment ref="I73" authorId="1" shapeId="0" xr:uid="{00000000-0006-0000-0800-000004000000}">
      <text>
        <r>
          <rPr>
            <sz val="9"/>
            <color indexed="81"/>
            <rFont val="Tahoma"/>
            <family val="2"/>
          </rPr>
          <t>Var markmiði ársins á undan náð skv. bókhaldinu? Dálkurinn litast eftir árangri sem náðs hefur</t>
        </r>
      </text>
    </comment>
    <comment ref="I85" authorId="1" shapeId="0" xr:uid="{00000000-0006-0000-0800-000005000000}">
      <text>
        <r>
          <rPr>
            <sz val="9"/>
            <color indexed="81"/>
            <rFont val="Tahoma"/>
            <family val="2"/>
          </rPr>
          <t>Var markmiði ársins á undan náð skv. bókhaldinu? Dálkurinn litast eftir árangri sem náðs hefur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Hulda</author>
    <author>Vanda</author>
    <author>Starfsmadur</author>
  </authors>
  <commentList>
    <comment ref="C4" authorId="0" shapeId="0" xr:uid="{00000000-0006-0000-0900-000001000000}">
      <text>
        <r>
          <rPr>
            <sz val="12"/>
            <color indexed="81"/>
            <rFont val="Tahoma"/>
            <family val="2"/>
          </rPr>
          <t xml:space="preserve">Skráið forsendur stofnunar, lýsingu á fyrirkomulagi, undantekningar eða sérstakar aðstæður, hvernig upplýsingar voru fengnar og annað sem getur auðveldað næstu skráningar.
</t>
        </r>
      </text>
    </comment>
    <comment ref="C9" authorId="1" shapeId="0" xr:uid="{00000000-0006-0000-0900-000002000000}">
      <text>
        <r>
          <rPr>
            <sz val="11"/>
            <color indexed="81"/>
            <rFont val="Tahoma"/>
            <family val="2"/>
          </rPr>
          <t>Hér má nota þá einingu sem best á við hverju sinni</t>
        </r>
        <r>
          <rPr>
            <sz val="9"/>
            <color indexed="81"/>
            <rFont val="Tahoma"/>
            <family val="2"/>
          </rPr>
          <t xml:space="preserve">
</t>
        </r>
      </text>
    </comment>
    <comment ref="B11" authorId="2" shapeId="0" xr:uid="{00000000-0006-0000-0900-000003000000}">
      <text>
        <r>
          <rPr>
            <sz val="11"/>
            <color indexed="81"/>
            <rFont val="Tahoma"/>
            <family val="2"/>
          </rPr>
          <t>Salernispappír, eldhúsrúllur, miðaþurrkur o.fl.</t>
        </r>
      </text>
    </comment>
    <comment ref="C20" authorId="1" shapeId="0" xr:uid="{00000000-0006-0000-0900-000004000000}">
      <text>
        <r>
          <rPr>
            <sz val="11"/>
            <color indexed="81"/>
            <rFont val="Tahoma"/>
            <family val="2"/>
          </rPr>
          <t>Hér má nota þá einingu sem best á við hverju sinni</t>
        </r>
        <r>
          <rPr>
            <sz val="9"/>
            <color indexed="81"/>
            <rFont val="Tahoma"/>
            <family val="2"/>
          </rPr>
          <t xml:space="preserve">
</t>
        </r>
      </text>
    </comment>
    <comment ref="B22" authorId="2" shapeId="0" xr:uid="{00000000-0006-0000-0900-000005000000}">
      <text>
        <r>
          <rPr>
            <sz val="11"/>
            <color indexed="81"/>
            <rFont val="Tahoma"/>
            <family val="2"/>
          </rPr>
          <t>Salernispappír, eldhúsrúllur, miðaþurrkur o.fl.</t>
        </r>
      </text>
    </comment>
    <comment ref="C31" authorId="1" shapeId="0" xr:uid="{00000000-0006-0000-0900-000006000000}">
      <text>
        <r>
          <rPr>
            <sz val="11"/>
            <color indexed="81"/>
            <rFont val="Tahoma"/>
            <family val="2"/>
          </rPr>
          <t>Hér má nota þá einingu sem best á við hverju sinni</t>
        </r>
        <r>
          <rPr>
            <sz val="9"/>
            <color indexed="81"/>
            <rFont val="Tahoma"/>
            <family val="2"/>
          </rPr>
          <t xml:space="preserve">
</t>
        </r>
      </text>
    </comment>
    <comment ref="B33" authorId="2" shapeId="0" xr:uid="{00000000-0006-0000-0900-000007000000}">
      <text>
        <r>
          <rPr>
            <sz val="11"/>
            <color indexed="81"/>
            <rFont val="Tahoma"/>
            <family val="2"/>
          </rPr>
          <t>Salernispappír, eldhúsrúllur, miðaþurrkur o.fl.</t>
        </r>
      </text>
    </comment>
    <comment ref="C42" authorId="1" shapeId="0" xr:uid="{00000000-0006-0000-0900-000008000000}">
      <text>
        <r>
          <rPr>
            <sz val="11"/>
            <color indexed="81"/>
            <rFont val="Tahoma"/>
            <family val="2"/>
          </rPr>
          <t>Hér má nota þá einingu sem best á við hverju sinni</t>
        </r>
        <r>
          <rPr>
            <sz val="9"/>
            <color indexed="81"/>
            <rFont val="Tahoma"/>
            <family val="2"/>
          </rPr>
          <t xml:space="preserve">
</t>
        </r>
      </text>
    </comment>
    <comment ref="B44" authorId="2" shapeId="0" xr:uid="{00000000-0006-0000-0900-000009000000}">
      <text>
        <r>
          <rPr>
            <sz val="11"/>
            <color indexed="81"/>
            <rFont val="Tahoma"/>
            <family val="2"/>
          </rPr>
          <t>Salernispappír, eldhúsrúllur, miðaþurrkur o.fl.</t>
        </r>
      </text>
    </comment>
    <comment ref="C53" authorId="1" shapeId="0" xr:uid="{00000000-0006-0000-0900-00000A000000}">
      <text>
        <r>
          <rPr>
            <sz val="11"/>
            <color indexed="81"/>
            <rFont val="Tahoma"/>
            <family val="2"/>
          </rPr>
          <t>Hér má nota þá einingu sem best á við hverju sinni</t>
        </r>
        <r>
          <rPr>
            <sz val="9"/>
            <color indexed="81"/>
            <rFont val="Tahoma"/>
            <family val="2"/>
          </rPr>
          <t xml:space="preserve">
</t>
        </r>
      </text>
    </comment>
    <comment ref="B55" authorId="2" shapeId="0" xr:uid="{00000000-0006-0000-0900-00000B000000}">
      <text>
        <r>
          <rPr>
            <sz val="11"/>
            <color indexed="81"/>
            <rFont val="Tahoma"/>
            <family val="2"/>
          </rPr>
          <t>Salernispappír, eldhúsrúllur, miðaþurrkur o.fl.</t>
        </r>
      </text>
    </comment>
    <comment ref="C64" authorId="1" shapeId="0" xr:uid="{00000000-0006-0000-0900-00000C000000}">
      <text>
        <r>
          <rPr>
            <sz val="11"/>
            <color indexed="81"/>
            <rFont val="Tahoma"/>
            <family val="2"/>
          </rPr>
          <t>Hér má nota þá einingu sem best á við hverju sinni</t>
        </r>
        <r>
          <rPr>
            <sz val="9"/>
            <color indexed="81"/>
            <rFont val="Tahoma"/>
            <family val="2"/>
          </rPr>
          <t xml:space="preserve">
</t>
        </r>
      </text>
    </comment>
    <comment ref="B66" authorId="2" shapeId="0" xr:uid="{00000000-0006-0000-0900-00000D000000}">
      <text>
        <r>
          <rPr>
            <sz val="11"/>
            <color indexed="81"/>
            <rFont val="Tahoma"/>
            <family val="2"/>
          </rPr>
          <t>Salernispappír, eldhúsrúllur, miðaþurrkur o.fl.</t>
        </r>
      </text>
    </comment>
    <comment ref="C75" authorId="1" shapeId="0" xr:uid="{00000000-0006-0000-0900-00000E000000}">
      <text>
        <r>
          <rPr>
            <sz val="11"/>
            <color indexed="81"/>
            <rFont val="Tahoma"/>
            <family val="2"/>
          </rPr>
          <t>Hér má nota þá einingu sem best á við hverju sinni</t>
        </r>
        <r>
          <rPr>
            <sz val="9"/>
            <color indexed="81"/>
            <rFont val="Tahoma"/>
            <family val="2"/>
          </rPr>
          <t xml:space="preserve">
</t>
        </r>
      </text>
    </comment>
    <comment ref="B77" authorId="2" shapeId="0" xr:uid="{00000000-0006-0000-0900-00000F000000}">
      <text>
        <r>
          <rPr>
            <sz val="11"/>
            <color indexed="81"/>
            <rFont val="Tahoma"/>
            <family val="2"/>
          </rPr>
          <t>Salernispappír, eldhúsrúllur, miðaþurrkur o.fl.</t>
        </r>
      </text>
    </comment>
    <comment ref="C86" authorId="1" shapeId="0" xr:uid="{00000000-0006-0000-0900-000010000000}">
      <text>
        <r>
          <rPr>
            <sz val="11"/>
            <color indexed="81"/>
            <rFont val="Tahoma"/>
            <family val="2"/>
          </rPr>
          <t>Hér má nota þá einingu sem best á við hverju sinni</t>
        </r>
        <r>
          <rPr>
            <sz val="9"/>
            <color indexed="81"/>
            <rFont val="Tahoma"/>
            <family val="2"/>
          </rPr>
          <t xml:space="preserve">
</t>
        </r>
      </text>
    </comment>
    <comment ref="B88" authorId="2" shapeId="0" xr:uid="{00000000-0006-0000-0900-000011000000}">
      <text>
        <r>
          <rPr>
            <sz val="11"/>
            <color indexed="81"/>
            <rFont val="Tahoma"/>
            <family val="2"/>
          </rPr>
          <t>Salernispappír, eldhúsrúllur, miðaþurrkur o.fl.</t>
        </r>
      </text>
    </comment>
    <comment ref="C97" authorId="1" shapeId="0" xr:uid="{00000000-0006-0000-0900-000012000000}">
      <text>
        <r>
          <rPr>
            <sz val="11"/>
            <color indexed="81"/>
            <rFont val="Tahoma"/>
            <family val="2"/>
          </rPr>
          <t>Hér má nota þá einingu sem best á við hverju sinni</t>
        </r>
        <r>
          <rPr>
            <sz val="9"/>
            <color indexed="81"/>
            <rFont val="Tahoma"/>
            <family val="2"/>
          </rPr>
          <t xml:space="preserve">
</t>
        </r>
      </text>
    </comment>
    <comment ref="B99" authorId="2" shapeId="0" xr:uid="{00000000-0006-0000-0900-000013000000}">
      <text>
        <r>
          <rPr>
            <sz val="11"/>
            <color indexed="81"/>
            <rFont val="Tahoma"/>
            <family val="2"/>
          </rPr>
          <t>Salernispappír, eldhúsrúllur, miðaþurrkur o.fl.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Hulda</author>
  </authors>
  <commentList>
    <comment ref="C3" authorId="0" shapeId="0" xr:uid="{00000000-0006-0000-0A00-000001000000}">
      <text>
        <r>
          <rPr>
            <sz val="12"/>
            <color indexed="81"/>
            <rFont val="Tahoma"/>
            <family val="2"/>
          </rPr>
          <t xml:space="preserve">Skráið forsendur stofnunar, lýsingu á fyrirkomulagi, undantekningar eða sérstakar aðstæður, hvernig upplýsingar voru fengnar og annað sem getur auðveldað næstu skráningar.
</t>
        </r>
      </text>
    </comment>
    <comment ref="F12" authorId="0" shapeId="0" xr:uid="{00000000-0006-0000-0A00-000002000000}">
      <text>
        <r>
          <rPr>
            <sz val="9"/>
            <color indexed="81"/>
            <rFont val="Tahoma"/>
            <family val="2"/>
          </rPr>
          <t>Þessa tölu má nota til að setja rafmagnsnotkun stofnunar í samhengi við þekkta stærð.</t>
        </r>
      </text>
    </comment>
  </commentList>
</comments>
</file>

<file path=xl/sharedStrings.xml><?xml version="1.0" encoding="utf-8"?>
<sst xmlns="http://schemas.openxmlformats.org/spreadsheetml/2006/main" count="1238" uniqueCount="340">
  <si>
    <r>
      <rPr>
        <b/>
        <i/>
        <sz val="36"/>
        <color theme="8" tint="-0.249977111117893"/>
        <rFont val="Arial Narrow"/>
        <family val="2"/>
      </rPr>
      <t>Grænt</t>
    </r>
    <r>
      <rPr>
        <sz val="36"/>
        <color theme="8" tint="-0.249977111117893"/>
        <rFont val="Arial Narrow"/>
        <family val="2"/>
      </rPr>
      <t xml:space="preserve"> </t>
    </r>
    <r>
      <rPr>
        <sz val="36"/>
        <rFont val="Arial Narrow"/>
        <family val="2"/>
      </rPr>
      <t xml:space="preserve">bókhald    </t>
    </r>
    <r>
      <rPr>
        <sz val="26"/>
        <rFont val="Arial Narrow"/>
        <family val="2"/>
      </rPr>
      <t>útgáfa 3</t>
    </r>
  </si>
  <si>
    <t>Dags: febrúar 2018</t>
  </si>
  <si>
    <r>
      <rPr>
        <b/>
        <sz val="14"/>
        <rFont val="Arial Narrow"/>
        <family val="2"/>
      </rPr>
      <t>Hvað er grænt bókhald?</t>
    </r>
    <r>
      <rPr>
        <sz val="12"/>
        <rFont val="Arial Narrow"/>
        <family val="2"/>
      </rPr>
      <t xml:space="preserve">
Grænt bókhald er leið til að kortleggja  innkaup, neyslu og úrgangsmyndun starfseminnar með því að safna upplýsingum um magn.</t>
    </r>
  </si>
  <si>
    <t xml:space="preserve">
</t>
  </si>
  <si>
    <r>
      <rPr>
        <b/>
        <sz val="14"/>
        <rFont val="Arial Narrow"/>
        <family val="2"/>
      </rPr>
      <t>Hver er ávinningur af grænu bókhaldi?</t>
    </r>
    <r>
      <rPr>
        <sz val="12"/>
        <rFont val="Arial Narrow"/>
        <family val="2"/>
      </rPr>
      <t xml:space="preserve">
Í grænu bókhaldi skráum við upplýsingar um magn í resktrinum og fáum þannig annað sjónarhorn á þætti sem valda umhverfisáhrifum. Niðurstöður græna bókhaldsins sýna hvaða árangur hefur náðst og hjálpa til við að setja raunhæf markmið um betri árangur. Græna bókhaldið er aðhald við umhverfisstarf stofnana og áhrifarík leið til að miðla árangri af aðgerðum. </t>
    </r>
  </si>
  <si>
    <r>
      <rPr>
        <b/>
        <sz val="14"/>
        <rFont val="Arial Narrow"/>
        <family val="2"/>
      </rPr>
      <t>Af hverju eru þessar grænu lykiltölur valdar?</t>
    </r>
    <r>
      <rPr>
        <sz val="12"/>
        <rFont val="Arial Narrow"/>
        <family val="2"/>
      </rPr>
      <t xml:space="preserve">
Grænu lykiltölurnar sýna nokkra algenga umhverfisþætti í almennum skrifstofurekstri eins og á við um flestar stofnanir. Mælt er með því að stofnanir sem eru með aðra þýðingarmikla umhverfisþætti vakti þá og bæti við lykiltölum eftir atvikum. Vegagerðin, Landspítalinn og ÁTVR eru dæmi um stofnanir sem vinna að auki með aðra þætti.</t>
    </r>
  </si>
  <si>
    <r>
      <rPr>
        <b/>
        <sz val="14"/>
        <rFont val="Arial Narrow"/>
        <family val="2"/>
      </rPr>
      <t>Hvernig skráum við inn í græna bókhaldið?</t>
    </r>
    <r>
      <rPr>
        <sz val="12"/>
        <rFont val="Arial Narrow"/>
        <family val="2"/>
      </rPr>
      <t xml:space="preserve">
Skráð er í gráu reitina, þeir hvítu eru sjálfkrafa útreikningar. Upplýsingar frá gráu reitunum færast sjálfkrafa á flipann "Samantekt" og "Myndræn samantekt".  Í hverjum flipa er útskýrt nánar hvað skal skrá. Sá sem ber ábyrgð á grænu bókhaldi stofnunarinnar ber ábyrgð á skráningu. Skráning fer fram einu sinni á ári eða oftar. 
</t>
    </r>
    <r>
      <rPr>
        <b/>
        <sz val="11"/>
        <rFont val="Georgia"/>
        <family val="1"/>
      </rPr>
      <t/>
    </r>
  </si>
  <si>
    <r>
      <rPr>
        <b/>
        <sz val="14"/>
        <rFont val="Arial Narrow"/>
        <family val="2"/>
      </rPr>
      <t>Hvar finnum við upplýsingarnar?</t>
    </r>
    <r>
      <rPr>
        <sz val="12"/>
        <rFont val="Arial Narrow"/>
        <family val="2"/>
      </rPr>
      <t xml:space="preserve">
Tölurnar fást frá birgjum eða úr bókhaldi stofnunar. Upplýsingarnar eru misaðgengilegar og gæti þurft að sleppa einhverjum lykiltölum.
    </t>
    </r>
  </si>
  <si>
    <t xml:space="preserve"> </t>
  </si>
  <si>
    <r>
      <rPr>
        <b/>
        <sz val="14"/>
        <rFont val="Arial Narrow"/>
        <family val="2"/>
      </rPr>
      <t>Hvaða breytingar er að finna í útgáfu 3.0?</t>
    </r>
    <r>
      <rPr>
        <sz val="14"/>
        <rFont val="Arial Narrow"/>
        <family val="2"/>
      </rPr>
      <t xml:space="preserve">  </t>
    </r>
    <r>
      <rPr>
        <sz val="12"/>
        <rFont val="Arial Narrow"/>
        <family val="2"/>
      </rPr>
      <t xml:space="preserve">                                                        Breytingarnar taka mið af reynslu stofnana af fyrstu tveimur útgáfunum. Helstu nýmæli eru að hægt er að reikna út losun gróðurhúsalofttegunda frá fleiri þáttum og gerðar voru ýmsar uppfærslur, ítarlegri leiðbeiningar eða útreikningar uppfærðir.            
                                                                                                                                                                                                                                                                                                                                                                                                                                                         </t>
    </r>
    <r>
      <rPr>
        <b/>
        <sz val="14"/>
        <rFont val="Arial Narrow"/>
        <family val="2"/>
      </rPr>
      <t>Á að skila græna bókhaldinu?</t>
    </r>
    <r>
      <rPr>
        <sz val="12"/>
        <rFont val="Arial Narrow"/>
        <family val="2"/>
      </rPr>
      <t xml:space="preserve">
Það er hverri stofnun í sjálfsvald sett að vinna og skila grænu bókhaldi. Því er skilað til Umhverfisstofnunar sem yfirfer og leiðbeinir og miðlar upplýsingum inni á www.graenskref.is </t>
    </r>
  </si>
  <si>
    <r>
      <rPr>
        <b/>
        <sz val="14"/>
        <rFont val="Arial Narrow"/>
        <family val="2"/>
      </rPr>
      <t xml:space="preserve">Get ég bætt við dálkum eða línum í skjalið?      </t>
    </r>
    <r>
      <rPr>
        <sz val="14"/>
        <rFont val="Arial Narrow"/>
        <family val="2"/>
      </rPr>
      <t xml:space="preserve">  </t>
    </r>
    <r>
      <rPr>
        <sz val="12"/>
        <rFont val="Arial Narrow"/>
        <family val="2"/>
      </rPr>
      <t xml:space="preserve">                                            Já, þú getur það með því að velja "Unprotect sheet" undir "Review" á stjórnborðinu efst. Mælst er til að skjalinu sé læst aftur þegar dálkum eða línum hefur verið bætt við. Með því er tryggt að útreikningar er liggja til grundvallar varðveitist. 
</t>
    </r>
    <r>
      <rPr>
        <sz val="14"/>
        <rFont val="Arial Narrow"/>
        <family val="2"/>
      </rPr>
      <t xml:space="preserve">
</t>
    </r>
    <r>
      <rPr>
        <b/>
        <sz val="14"/>
        <rFont val="Arial Narrow"/>
        <family val="2"/>
      </rPr>
      <t>Ef ég er með spurningar?</t>
    </r>
    <r>
      <rPr>
        <sz val="12"/>
        <rFont val="Arial Narrow"/>
        <family val="2"/>
      </rPr>
      <t xml:space="preserve">
Ef einhverjar spurningar vakna vinsamlegast sendið tölvupóst á graenskref@graenskref.is</t>
    </r>
  </si>
  <si>
    <r>
      <rPr>
        <b/>
        <sz val="14"/>
        <rFont val="Arial Narrow"/>
        <family val="2"/>
      </rPr>
      <t>Uppbygging skjalsins</t>
    </r>
    <r>
      <rPr>
        <sz val="12"/>
        <rFont val="Arial Narrow"/>
        <family val="2"/>
      </rPr>
      <t xml:space="preserve">
Í grænu flipum eru samantekt á lykiltölum í græna bókhaldinu. Skráning á upplýsingum fer fram í númmeruðu flipunum (1-6) í gráskyggðu reitunum. Til að einfalda yfirsýnina er hægt að fela ár og birta með því að ýta á + eða - lengst til vinstri en fyrst þarf að aflæsa skjalinu (sjá nánar í "Get ég bætt við dálkum eða línum í skjalið?"). Í flipa " Forsendur" má halda til haga forsendum stofnunar við útreikninga, nokkrar eru forskráðar. Í flipanum "GRI" eru almennar upplýsingar um GRI og dæmi um lykiltölur.</t>
    </r>
  </si>
  <si>
    <t>Samantekt</t>
  </si>
  <si>
    <t>Hér eru helstu lykiltölur úr grænu bókhaldi stofnunarinnar skráðar. Vinsamlegast fyllið inn í gráskyggðu reitina; fjölda stöðugilda, stærð bygginga (m2), aðrar tölur koma sjálfvirkt inn. Í dálkum L til S er sýnd breyting milli ára og litir gefa til kynna hvort breytingin er jákvæð (grænt) eða neikvæð (rautt).</t>
  </si>
  <si>
    <t xml:space="preserve">Forsendur stofnunar: </t>
  </si>
  <si>
    <r>
      <t xml:space="preserve">Breyting milli ára frá 2012 til </t>
    </r>
    <r>
      <rPr>
        <b/>
        <sz val="12"/>
        <color theme="0"/>
        <rFont val="Arial Narrow"/>
        <family val="2"/>
      </rPr>
      <t>2013</t>
    </r>
  </si>
  <si>
    <r>
      <t xml:space="preserve">Breyting milli ára frá 2013 til </t>
    </r>
    <r>
      <rPr>
        <b/>
        <sz val="12"/>
        <color theme="0"/>
        <rFont val="Arial Narrow"/>
        <family val="2"/>
      </rPr>
      <t>2014</t>
    </r>
  </si>
  <si>
    <r>
      <t xml:space="preserve">Breyting milli ára frá 2014 til </t>
    </r>
    <r>
      <rPr>
        <b/>
        <sz val="12"/>
        <color theme="0"/>
        <rFont val="Arial Narrow"/>
        <family val="2"/>
      </rPr>
      <t>2015</t>
    </r>
  </si>
  <si>
    <r>
      <t xml:space="preserve">Breyting milli ára frá 2015 til </t>
    </r>
    <r>
      <rPr>
        <b/>
        <sz val="12"/>
        <color theme="0"/>
        <rFont val="Arial Narrow"/>
        <family val="2"/>
      </rPr>
      <t>2016</t>
    </r>
  </si>
  <si>
    <r>
      <t xml:space="preserve">Breyting milli ára frá 2016 til </t>
    </r>
    <r>
      <rPr>
        <b/>
        <sz val="12"/>
        <color theme="0"/>
        <rFont val="Arial Narrow"/>
        <family val="2"/>
      </rPr>
      <t>2017</t>
    </r>
    <r>
      <rPr>
        <sz val="11"/>
        <color theme="1"/>
        <rFont val="Constantia"/>
        <family val="2"/>
        <scheme val="minor"/>
      </rPr>
      <t/>
    </r>
  </si>
  <si>
    <r>
      <t xml:space="preserve">Breyting milli ára frá 2017 til </t>
    </r>
    <r>
      <rPr>
        <b/>
        <sz val="12"/>
        <color theme="0"/>
        <rFont val="Arial Narrow"/>
        <family val="2"/>
      </rPr>
      <t>2018</t>
    </r>
  </si>
  <si>
    <r>
      <t xml:space="preserve">Breyting milli ára frá 2018 til </t>
    </r>
    <r>
      <rPr>
        <b/>
        <sz val="12"/>
        <color theme="0"/>
        <rFont val="Arial Narrow"/>
        <family val="2"/>
      </rPr>
      <t>2019</t>
    </r>
  </si>
  <si>
    <r>
      <t xml:space="preserve">Breyting milli ára frá 2019 til </t>
    </r>
    <r>
      <rPr>
        <b/>
        <sz val="12"/>
        <color theme="0"/>
        <rFont val="Arial Narrow"/>
        <family val="2"/>
      </rPr>
      <t>2020</t>
    </r>
  </si>
  <si>
    <t>Stöðugildi</t>
  </si>
  <si>
    <r>
      <t>Stærð bygginga, m</t>
    </r>
    <r>
      <rPr>
        <b/>
        <vertAlign val="superscript"/>
        <sz val="11"/>
        <rFont val="Arial Narrow"/>
        <family val="2"/>
      </rPr>
      <t>2</t>
    </r>
  </si>
  <si>
    <t>Pappír</t>
  </si>
  <si>
    <t>Skrifstofupappír kg/stöðugildi</t>
  </si>
  <si>
    <t>Skrifstofupappír, kr</t>
  </si>
  <si>
    <t>Hlutfall umhverfismerkts skrifstofupappírs,%</t>
  </si>
  <si>
    <t>Hlutfall umhverfismerktrar prentþjónustu, %</t>
  </si>
  <si>
    <t>Ræsti- og hreinlætisefni</t>
  </si>
  <si>
    <t>Ræstiefni l/stöðugildi</t>
  </si>
  <si>
    <t>Hlutfall umhverfismerkts ræstiefnis, %</t>
  </si>
  <si>
    <t>Hlutfall umhverfismerktrar ræstingaþjónustu, %</t>
  </si>
  <si>
    <t>Rafmagn og heitt vatn</t>
  </si>
  <si>
    <t>Rafmagn, kr</t>
  </si>
  <si>
    <t>Rafmagn kWst/stöðugildi</t>
  </si>
  <si>
    <r>
      <t>Rafmagn kWst/m</t>
    </r>
    <r>
      <rPr>
        <vertAlign val="superscript"/>
        <sz val="11"/>
        <color theme="1"/>
        <rFont val="Arial Narrow"/>
        <family val="2"/>
      </rPr>
      <t>2</t>
    </r>
  </si>
  <si>
    <t>Heitt vatn, kr</t>
  </si>
  <si>
    <r>
      <t>Heitt vatn m</t>
    </r>
    <r>
      <rPr>
        <vertAlign val="superscript"/>
        <sz val="11"/>
        <color theme="1"/>
        <rFont val="Arial Narrow"/>
        <family val="2"/>
      </rPr>
      <t>3</t>
    </r>
    <r>
      <rPr>
        <sz val="11"/>
        <color theme="1"/>
        <rFont val="Arial Narrow"/>
        <family val="2"/>
      </rPr>
      <t>/m</t>
    </r>
    <r>
      <rPr>
        <vertAlign val="superscript"/>
        <sz val="11"/>
        <color theme="1"/>
        <rFont val="Arial Narrow"/>
        <family val="2"/>
      </rPr>
      <t>2</t>
    </r>
  </si>
  <si>
    <r>
      <t>Heitt vatn m</t>
    </r>
    <r>
      <rPr>
        <vertAlign val="superscript"/>
        <sz val="11"/>
        <color theme="1"/>
        <rFont val="Arial Narrow"/>
        <family val="2"/>
      </rPr>
      <t>3</t>
    </r>
    <r>
      <rPr>
        <sz val="11"/>
        <color theme="1"/>
        <rFont val="Arial Narrow"/>
        <family val="2"/>
      </rPr>
      <t>/stöðugildi</t>
    </r>
  </si>
  <si>
    <t>Samgöngur</t>
  </si>
  <si>
    <r>
      <t>Losun CO</t>
    </r>
    <r>
      <rPr>
        <vertAlign val="subscript"/>
        <sz val="11"/>
        <color theme="1"/>
        <rFont val="Arial Narrow"/>
        <family val="2"/>
      </rPr>
      <t>2</t>
    </r>
    <r>
      <rPr>
        <sz val="11"/>
        <color theme="1"/>
        <rFont val="Arial Narrow"/>
        <family val="2"/>
      </rPr>
      <t xml:space="preserve"> vegna aksturs, CO</t>
    </r>
    <r>
      <rPr>
        <vertAlign val="subscript"/>
        <sz val="11"/>
        <color theme="1"/>
        <rFont val="Arial Narrow"/>
        <family val="2"/>
      </rPr>
      <t xml:space="preserve">2 </t>
    </r>
    <r>
      <rPr>
        <sz val="11"/>
        <color theme="1"/>
        <rFont val="Arial Narrow"/>
        <family val="2"/>
      </rPr>
      <t>(t)/stöðugildi</t>
    </r>
  </si>
  <si>
    <r>
      <t>Losun CO</t>
    </r>
    <r>
      <rPr>
        <vertAlign val="subscript"/>
        <sz val="11"/>
        <color theme="1"/>
        <rFont val="Arial Narrow"/>
        <family val="2"/>
      </rPr>
      <t>2</t>
    </r>
    <r>
      <rPr>
        <sz val="11"/>
        <color theme="1"/>
        <rFont val="Arial Narrow"/>
        <family val="2"/>
      </rPr>
      <t xml:space="preserve"> vegna flugs, CO</t>
    </r>
    <r>
      <rPr>
        <vertAlign val="subscript"/>
        <sz val="11"/>
        <color theme="1"/>
        <rFont val="Arial Narrow"/>
        <family val="2"/>
      </rPr>
      <t>2</t>
    </r>
    <r>
      <rPr>
        <sz val="11"/>
        <color theme="1"/>
        <rFont val="Arial Narrow"/>
        <family val="2"/>
      </rPr>
      <t>(t)/stöðugildi</t>
    </r>
  </si>
  <si>
    <t>Akstur, km á stöðugildi</t>
  </si>
  <si>
    <t>Flug, km á stöðugildi</t>
  </si>
  <si>
    <r>
      <t>Fjöldi trjáa sem þarf til að binda CO</t>
    </r>
    <r>
      <rPr>
        <vertAlign val="subscript"/>
        <sz val="11"/>
        <color theme="1"/>
        <rFont val="Arial Narrow"/>
        <family val="2"/>
      </rPr>
      <t>2</t>
    </r>
    <r>
      <rPr>
        <sz val="11"/>
        <color theme="1"/>
        <rFont val="Arial Narrow"/>
        <family val="2"/>
      </rPr>
      <t xml:space="preserve"> losun:</t>
    </r>
  </si>
  <si>
    <t>Hlutfall samgöngusamninga</t>
  </si>
  <si>
    <t>Úrgangur</t>
  </si>
  <si>
    <t>Flokkaður úrgangur, kg/stöðugildi</t>
  </si>
  <si>
    <t>Óflokkaður úrgangur, kg/stöðugildi</t>
  </si>
  <si>
    <t>Heildarmagn úrgangs, kg/stöðugildi</t>
  </si>
  <si>
    <t>Endurvinnsluhlutfall, %</t>
  </si>
  <si>
    <t>Aðrar rekstrarvörur- Hlutfall umhverfismerkra vara</t>
  </si>
  <si>
    <t>Aðrar rekstrarvörur</t>
  </si>
  <si>
    <t>Samantekt - myndir</t>
  </si>
  <si>
    <t xml:space="preserve">Hér eru niðurstöður samantektar settar fram á myndrænan hátt, súlur birtast fyrir hvert ár sem fyllt er inn í. Valdar eru úr helstu lykiltölur sem einnig birtast á www.graenskref.is. Stofnunum er frjálst að bæta við myndum. </t>
  </si>
  <si>
    <t xml:space="preserve">Pappír </t>
  </si>
  <si>
    <t>Pappír, kg á stöðugildi</t>
  </si>
  <si>
    <t>Hlutfall umhverfismerkts pappírs (%)</t>
  </si>
  <si>
    <t>Hlutfall umhverfisvænnar prentþjónustu (%)</t>
  </si>
  <si>
    <t>Ræstingar</t>
  </si>
  <si>
    <t>Ræstiefni, lítrar á stöðugildi</t>
  </si>
  <si>
    <t>Hlutfall umhverfisvænna ræstiefna (%)</t>
  </si>
  <si>
    <t>Hlutfall umhverfisvænnar ræstiþjónustu (%)</t>
  </si>
  <si>
    <t>Rafmagn, kWst á stöðugildi</t>
  </si>
  <si>
    <t>Rafmagn, kWst á fermetra (kWst/m2)</t>
  </si>
  <si>
    <r>
      <t>Heitt vatn, rúmmeter af vatni á fermetra (m</t>
    </r>
    <r>
      <rPr>
        <b/>
        <vertAlign val="superscript"/>
        <sz val="12"/>
        <color theme="1"/>
        <rFont val="Arial Narrow"/>
        <family val="2"/>
      </rPr>
      <t>3</t>
    </r>
    <r>
      <rPr>
        <b/>
        <sz val="12"/>
        <color theme="1"/>
        <rFont val="Arial Narrow"/>
        <family val="2"/>
      </rPr>
      <t>/m</t>
    </r>
    <r>
      <rPr>
        <b/>
        <vertAlign val="superscript"/>
        <sz val="12"/>
        <color theme="1"/>
        <rFont val="Arial Narrow"/>
        <family val="2"/>
      </rPr>
      <t>2</t>
    </r>
    <r>
      <rPr>
        <b/>
        <sz val="12"/>
        <color theme="1"/>
        <rFont val="Arial Narrow"/>
        <family val="2"/>
      </rPr>
      <t>)</t>
    </r>
  </si>
  <si>
    <t>Heitt vatn, rúmeter af vatni á stöðugildi</t>
  </si>
  <si>
    <t>Ferðir</t>
  </si>
  <si>
    <r>
      <t>Akstur, tonn CO</t>
    </r>
    <r>
      <rPr>
        <b/>
        <vertAlign val="subscript"/>
        <sz val="12"/>
        <color theme="1"/>
        <rFont val="Arial Narrow"/>
        <family val="2"/>
      </rPr>
      <t>2</t>
    </r>
    <r>
      <rPr>
        <b/>
        <sz val="12"/>
        <color theme="1"/>
        <rFont val="Arial Narrow"/>
        <family val="2"/>
      </rPr>
      <t xml:space="preserve"> á stöðugildi</t>
    </r>
  </si>
  <si>
    <r>
      <t>Flug, tonn CO</t>
    </r>
    <r>
      <rPr>
        <b/>
        <vertAlign val="subscript"/>
        <sz val="12"/>
        <color theme="1"/>
        <rFont val="Arial Narrow"/>
        <family val="2"/>
      </rPr>
      <t>2</t>
    </r>
    <r>
      <rPr>
        <b/>
        <sz val="12"/>
        <color theme="1"/>
        <rFont val="Arial Narrow"/>
        <family val="2"/>
      </rPr>
      <t xml:space="preserve"> á stöðugildi</t>
    </r>
  </si>
  <si>
    <t>Flokkaður úrgangur, kg á stöðugildi</t>
  </si>
  <si>
    <t>Óflokkaður úrgangur, kg á stöðugildi</t>
  </si>
  <si>
    <t>Samtals úrgangur, kg á stöðugildi</t>
  </si>
  <si>
    <t>Hér skal skrá árlegt magn af skrifstofu- og hreinlætispappír sem stofnunin notaði. Upplýsingar má finna í bókhaldi eða óska eftir yfirliti frá birgjum. ATHUGA að aðeins þarf að skrá í gráa reiti.</t>
  </si>
  <si>
    <t>Forsendur stofnunar:</t>
  </si>
  <si>
    <t>Skrifstofupappír</t>
  </si>
  <si>
    <t>Prentþjónusta</t>
  </si>
  <si>
    <t>Vöruheiti</t>
  </si>
  <si>
    <t>kg</t>
  </si>
  <si>
    <t>kr</t>
  </si>
  <si>
    <t>kg/stöðugildi</t>
  </si>
  <si>
    <t>...þar af umhverfis- merktur (kg)</t>
  </si>
  <si>
    <t>%</t>
  </si>
  <si>
    <t>Tré</t>
  </si>
  <si>
    <t>Nafn prentþjónustu</t>
  </si>
  <si>
    <t>...þar af umhverfis- merkt (kr)</t>
  </si>
  <si>
    <t>Samtals</t>
  </si>
  <si>
    <t>Árið 2012 notaði stofnunin</t>
  </si>
  <si>
    <t>km af pappír</t>
  </si>
  <si>
    <t>...þar af umhverfis-merktur (kg)</t>
  </si>
  <si>
    <t>Árið 2013 notaði stofnunin</t>
  </si>
  <si>
    <t>...þar af umhverfis-merkt (kg)</t>
  </si>
  <si>
    <t>Árið 2014 notaði stofnunin</t>
  </si>
  <si>
    <t>Árið 2015 notaði stofnunin</t>
  </si>
  <si>
    <t>...þar af umhverfis-merkt (kr)</t>
  </si>
  <si>
    <t>Árið 2016 notaði stofnunin</t>
  </si>
  <si>
    <t>Markmið 2017 kg/stöðugildi</t>
  </si>
  <si>
    <t>Frávik frá markimiði 2017</t>
  </si>
  <si>
    <t>Markmið 2018 kg/stöðugildi</t>
  </si>
  <si>
    <t>þar af umhverfis-merkt (kr)</t>
  </si>
  <si>
    <t>Markmið 2017 
% umhverfismerkt</t>
  </si>
  <si>
    <t>Markmið 2018 
% umhverfismerkt</t>
  </si>
  <si>
    <t>papp</t>
  </si>
  <si>
    <t>Frávik frá markimiði 2018</t>
  </si>
  <si>
    <t>Markmið 2019 kg/stöðugildi</t>
  </si>
  <si>
    <t>Markmið 2019 
% umhverfismerkt</t>
  </si>
  <si>
    <t>Frávik frá markimiði 2019</t>
  </si>
  <si>
    <t>Markmið 2020 kg/stöðugildi</t>
  </si>
  <si>
    <t>Markmið 2020 
% umhverfismerkt</t>
  </si>
  <si>
    <t>Frávik frá markimiði 2020</t>
  </si>
  <si>
    <t>Markmið 2021 kg/stöðugildi</t>
  </si>
  <si>
    <t>Markmið 2021 
% umhverfismerkt</t>
  </si>
  <si>
    <t>Ræsti- og 
hreinlætisefni</t>
  </si>
  <si>
    <t xml:space="preserve">Hér skal skrá árlegt magn ræstiefna stofnunarinnar sem notuð eru. Upplýsingar má finna í bókhaldi eða óska eftir yfirliti frá birgjum. </t>
  </si>
  <si>
    <t>Ræstiefni</t>
  </si>
  <si>
    <t>Ræstiþjónusta</t>
  </si>
  <si>
    <t>Tegund ræstiefnis</t>
  </si>
  <si>
    <t>l</t>
  </si>
  <si>
    <t>l/stöðugildi</t>
  </si>
  <si>
    <t>...þar af umhverfismerkt (l)</t>
  </si>
  <si>
    <t>Verktaki</t>
  </si>
  <si>
    <t>...þar af umhverfismerkt (kr)</t>
  </si>
  <si>
    <t>Tegund ræsti- og hreinlætisefnis</t>
  </si>
  <si>
    <t>Markmið 2017 
% umhverfismerkt efni</t>
  </si>
  <si>
    <t>Frávik frá markmiði 2017</t>
  </si>
  <si>
    <t>Markmið 2018 
% umhverfismerkt efni</t>
  </si>
  <si>
    <t>Markmið 2017 
% umhverfismerkt þjónusta</t>
  </si>
  <si>
    <t>Markmið 2018 
% umhverfismerkt þjónusta</t>
  </si>
  <si>
    <t>Frávik frá markmiði 2018</t>
  </si>
  <si>
    <t>Markmið 2019 
% umhverfismerkt efni</t>
  </si>
  <si>
    <t>Markmið 2019 
% umhverfismerkt þjónusta</t>
  </si>
  <si>
    <t>Frávik frá markmiði 2019</t>
  </si>
  <si>
    <t>Markmið 2020 
% umhverfismerkt efni</t>
  </si>
  <si>
    <t>Markmið 2020 
% umhverfismerkt þjónusta</t>
  </si>
  <si>
    <t>Frávik frá markmiði 2020</t>
  </si>
  <si>
    <t>Markmið 2021 
% umhverfismerkt efni</t>
  </si>
  <si>
    <t>Markmið 2021 
% umhverfismerkt þjónusta</t>
  </si>
  <si>
    <t xml:space="preserve">Hér skal skrá árlega notkun á rafmagni og heitu vatni. Upplýsingar má finna í bókhaldi eða óska eftir yfirliti frá birgjum.  Ath viðskiptavinir OR geta nálgast upplýsingar um notkun á https://orkanmin.or.is. </t>
  </si>
  <si>
    <t>Rafmagn</t>
  </si>
  <si>
    <t>Heitt vatn</t>
  </si>
  <si>
    <t>Nafn byggingar</t>
  </si>
  <si>
    <t>kWst</t>
  </si>
  <si>
    <t>kWst/stöðugildi</t>
  </si>
  <si>
    <r>
      <t>kWst/m</t>
    </r>
    <r>
      <rPr>
        <vertAlign val="superscript"/>
        <sz val="12"/>
        <color theme="1"/>
        <rFont val="Arial Narrow"/>
        <family val="2"/>
      </rPr>
      <t>2</t>
    </r>
  </si>
  <si>
    <r>
      <t>m</t>
    </r>
    <r>
      <rPr>
        <vertAlign val="superscript"/>
        <sz val="12"/>
        <color theme="1"/>
        <rFont val="Arial Narrow"/>
        <family val="2"/>
      </rPr>
      <t>3</t>
    </r>
  </si>
  <si>
    <r>
      <t>m</t>
    </r>
    <r>
      <rPr>
        <vertAlign val="superscript"/>
        <sz val="12"/>
        <color theme="1"/>
        <rFont val="Arial Narrow"/>
        <family val="2"/>
      </rPr>
      <t>3</t>
    </r>
    <r>
      <rPr>
        <sz val="12"/>
        <color theme="1"/>
        <rFont val="Arial Narrow"/>
        <family val="2"/>
      </rPr>
      <t>/m</t>
    </r>
    <r>
      <rPr>
        <vertAlign val="superscript"/>
        <sz val="12"/>
        <color theme="1"/>
        <rFont val="Arial Narrow"/>
        <family val="2"/>
      </rPr>
      <t>2</t>
    </r>
  </si>
  <si>
    <r>
      <t>m</t>
    </r>
    <r>
      <rPr>
        <vertAlign val="superscript"/>
        <sz val="12"/>
        <color theme="1"/>
        <rFont val="Arial Narrow"/>
        <family val="2"/>
      </rPr>
      <t>3</t>
    </r>
    <r>
      <rPr>
        <sz val="12"/>
        <color theme="1"/>
        <rFont val="Arial Narrow"/>
        <family val="2"/>
      </rPr>
      <t>/stöðugildi</t>
    </r>
  </si>
  <si>
    <t>Markmið 2017 (kWst./stöðug.)</t>
  </si>
  <si>
    <t>Markmið 2018 (kWst./stöðug.)</t>
  </si>
  <si>
    <r>
      <t>Markmið 2017 (m</t>
    </r>
    <r>
      <rPr>
        <vertAlign val="superscript"/>
        <sz val="12"/>
        <color theme="1"/>
        <rFont val="Arial Narrow"/>
        <family val="2"/>
      </rPr>
      <t>3</t>
    </r>
    <r>
      <rPr>
        <sz val="12"/>
        <color theme="1"/>
        <rFont val="Arial Narrow"/>
        <family val="2"/>
      </rPr>
      <t>/stöðug.)</t>
    </r>
  </si>
  <si>
    <r>
      <t>Markmið 2018 (m</t>
    </r>
    <r>
      <rPr>
        <vertAlign val="superscript"/>
        <sz val="12"/>
        <color theme="1"/>
        <rFont val="Arial Narrow"/>
        <family val="2"/>
      </rPr>
      <t>3</t>
    </r>
    <r>
      <rPr>
        <sz val="12"/>
        <color theme="1"/>
        <rFont val="Arial Narrow"/>
        <family val="2"/>
      </rPr>
      <t>/stöðug.)</t>
    </r>
  </si>
  <si>
    <t>Markmið 2019 (kWst./stöðug.)</t>
  </si>
  <si>
    <r>
      <t>Markmið 2019 (m</t>
    </r>
    <r>
      <rPr>
        <vertAlign val="superscript"/>
        <sz val="12"/>
        <color theme="1"/>
        <rFont val="Arial Narrow"/>
        <family val="2"/>
      </rPr>
      <t>3</t>
    </r>
    <r>
      <rPr>
        <sz val="12"/>
        <color theme="1"/>
        <rFont val="Arial Narrow"/>
        <family val="2"/>
      </rPr>
      <t>/stöðug.)</t>
    </r>
  </si>
  <si>
    <t>Markmið 2020 (kWst./stöðug.)</t>
  </si>
  <si>
    <r>
      <t>Markmið 2020 (m</t>
    </r>
    <r>
      <rPr>
        <vertAlign val="superscript"/>
        <sz val="12"/>
        <color theme="1"/>
        <rFont val="Arial Narrow"/>
        <family val="2"/>
      </rPr>
      <t>3</t>
    </r>
    <r>
      <rPr>
        <sz val="12"/>
        <color theme="1"/>
        <rFont val="Arial Narrow"/>
        <family val="2"/>
      </rPr>
      <t>/stöðug.)</t>
    </r>
  </si>
  <si>
    <t>Markmið 2021 (kWst./stöðug.)</t>
  </si>
  <si>
    <r>
      <t>Markmið 2021 (m</t>
    </r>
    <r>
      <rPr>
        <vertAlign val="superscript"/>
        <sz val="12"/>
        <color theme="1"/>
        <rFont val="Arial Narrow"/>
        <family val="2"/>
      </rPr>
      <t>3</t>
    </r>
    <r>
      <rPr>
        <sz val="12"/>
        <color theme="1"/>
        <rFont val="Arial Narrow"/>
        <family val="2"/>
      </rPr>
      <t>/stöðug.)</t>
    </r>
  </si>
  <si>
    <r>
      <t>Hér skal skrá upplýsingar um notkun eldsneytis vegna aksturs og flugs Upplýsingar má finna í bókhaldi eða með því að óska eftir yfirliti frá birgjum/þjónustuaðilum (olíufélög, flugfélög, bílaleigur, leigubílastöðvar og flutningafyrirtækjum). Útreikningar á losun CO</t>
    </r>
    <r>
      <rPr>
        <vertAlign val="subscript"/>
        <sz val="16"/>
        <color theme="1" tint="0.34998626667073579"/>
        <rFont val="Arial Narrow"/>
        <family val="2"/>
      </rPr>
      <t>2</t>
    </r>
    <r>
      <rPr>
        <sz val="16"/>
        <color theme="1" tint="0.34998626667073579"/>
        <rFont val="Arial Narrow"/>
        <family val="2"/>
      </rPr>
      <t xml:space="preserve"> fara eftir því hvort losun sé reiknuð út frá eldsneytisnotkun eða km fjölda. Ef mögulegt er að taka saman upplýsingar um eldsneytisnotkun er mælt með að sú aðferð sé notuð.</t>
    </r>
  </si>
  <si>
    <t>Akstur</t>
  </si>
  <si>
    <t>Flug</t>
  </si>
  <si>
    <t>Farartæki</t>
  </si>
  <si>
    <t>km</t>
  </si>
  <si>
    <t>Fjöldi ferða</t>
  </si>
  <si>
    <t>...þar af fj. km á endurnýjanlegu eldsneyti</t>
  </si>
  <si>
    <r>
      <t>CO</t>
    </r>
    <r>
      <rPr>
        <vertAlign val="subscript"/>
        <sz val="12"/>
        <color theme="1"/>
        <rFont val="Arial Narrow"/>
        <family val="2"/>
      </rPr>
      <t>2</t>
    </r>
    <r>
      <rPr>
        <sz val="12"/>
        <color theme="1"/>
        <rFont val="Arial Narrow"/>
        <family val="2"/>
      </rPr>
      <t xml:space="preserve"> (t)</t>
    </r>
  </si>
  <si>
    <t>km/stöðugildi</t>
  </si>
  <si>
    <r>
      <t>CO</t>
    </r>
    <r>
      <rPr>
        <vertAlign val="subscript"/>
        <sz val="12"/>
        <color theme="1"/>
        <rFont val="Arial Narrow"/>
        <family val="2"/>
      </rPr>
      <t>2</t>
    </r>
    <r>
      <rPr>
        <sz val="12"/>
        <color theme="1"/>
        <rFont val="Arial Narrow"/>
        <family val="2"/>
      </rPr>
      <t xml:space="preserve"> (t)/stöðugildi</t>
    </r>
  </si>
  <si>
    <t>Tegund flugs</t>
  </si>
  <si>
    <t>Leigubílar</t>
  </si>
  <si>
    <t>Millilandaflug</t>
  </si>
  <si>
    <t>Eigin bíll/ bílar stofnunar</t>
  </si>
  <si>
    <t>Innanlandsflug</t>
  </si>
  <si>
    <t>Rekstrarleigubílar</t>
  </si>
  <si>
    <t>Bílaleigubílar</t>
  </si>
  <si>
    <t>Flutningabílar</t>
  </si>
  <si>
    <t>Akstur starfsmanna (til og frá vinnu)</t>
  </si>
  <si>
    <r>
      <t>Fjöldi trjáa sem þarf á einu ári til að binda CO</t>
    </r>
    <r>
      <rPr>
        <vertAlign val="subscript"/>
        <sz val="11"/>
        <color theme="1"/>
        <rFont val="Arial Narrow"/>
        <family val="2"/>
      </rPr>
      <t>2</t>
    </r>
    <r>
      <rPr>
        <sz val="11"/>
        <color theme="1"/>
        <rFont val="Arial Narrow"/>
        <family val="2"/>
      </rPr>
      <t xml:space="preserve"> losun  2012: </t>
    </r>
  </si>
  <si>
    <t>SMELLIÐ HÉR TIL AÐ NÁLGAST REIKNIVÉL FYRIR LOSUN CO2 OG FJÖLDA KM VEGNA FLUGFERÐA</t>
  </si>
  <si>
    <r>
      <t>Fjöldi trjáa sem þarf á einu ári til að binda CO</t>
    </r>
    <r>
      <rPr>
        <vertAlign val="subscript"/>
        <sz val="11"/>
        <color theme="1"/>
        <rFont val="Arial Narrow"/>
        <family val="2"/>
      </rPr>
      <t>2</t>
    </r>
    <r>
      <rPr>
        <sz val="11"/>
        <color theme="1"/>
        <rFont val="Arial Narrow"/>
        <family val="2"/>
      </rPr>
      <t xml:space="preserve"> losun  2013: </t>
    </r>
  </si>
  <si>
    <r>
      <t>Fjöldi trjáa sem þarf á einu ári til að binda CO</t>
    </r>
    <r>
      <rPr>
        <vertAlign val="subscript"/>
        <sz val="11"/>
        <color theme="1"/>
        <rFont val="Arial Narrow"/>
        <family val="2"/>
      </rPr>
      <t>2</t>
    </r>
    <r>
      <rPr>
        <sz val="11"/>
        <color theme="1"/>
        <rFont val="Arial Narrow"/>
        <family val="2"/>
      </rPr>
      <t xml:space="preserve"> losun  2014: </t>
    </r>
  </si>
  <si>
    <r>
      <t>Fjöldi trjáa sem þarf á einu ári til að binda CO</t>
    </r>
    <r>
      <rPr>
        <vertAlign val="subscript"/>
        <sz val="11"/>
        <color theme="1"/>
        <rFont val="Arial Narrow"/>
        <family val="2"/>
      </rPr>
      <t>2</t>
    </r>
    <r>
      <rPr>
        <sz val="11"/>
        <color theme="1"/>
        <rFont val="Arial Narrow"/>
        <family val="2"/>
      </rPr>
      <t xml:space="preserve"> losun  2015: </t>
    </r>
  </si>
  <si>
    <r>
      <t>Fjöldi trjáa sem þarf á einu ári til að binda CO</t>
    </r>
    <r>
      <rPr>
        <vertAlign val="subscript"/>
        <sz val="11"/>
        <color theme="1"/>
        <rFont val="Arial Narrow"/>
        <family val="2"/>
      </rPr>
      <t>2</t>
    </r>
    <r>
      <rPr>
        <sz val="11"/>
        <color theme="1"/>
        <rFont val="Arial Narrow"/>
        <family val="2"/>
      </rPr>
      <t xml:space="preserve"> losun  2016: </t>
    </r>
  </si>
  <si>
    <t>Farartæki stofnunarinnar</t>
  </si>
  <si>
    <t>Jarðefnaeldsneyti lítrar</t>
  </si>
  <si>
    <r>
      <t>Markmið 2017 
CO</t>
    </r>
    <r>
      <rPr>
        <vertAlign val="subscript"/>
        <sz val="12"/>
        <color theme="1"/>
        <rFont val="Arial Narrow"/>
        <family val="2"/>
      </rPr>
      <t>2</t>
    </r>
    <r>
      <rPr>
        <sz val="12"/>
        <color theme="1"/>
        <rFont val="Arial Narrow"/>
        <family val="2"/>
      </rPr>
      <t>(t) /stöðugildi</t>
    </r>
  </si>
  <si>
    <r>
      <t>Markmið 2018 
CO</t>
    </r>
    <r>
      <rPr>
        <vertAlign val="subscript"/>
        <sz val="12"/>
        <color theme="1"/>
        <rFont val="Arial Narrow"/>
        <family val="2"/>
      </rPr>
      <t>2</t>
    </r>
    <r>
      <rPr>
        <sz val="12"/>
        <color theme="1"/>
        <rFont val="Arial Narrow"/>
        <family val="2"/>
      </rPr>
      <t>(t) /stöðugildi</t>
    </r>
  </si>
  <si>
    <t>Bílar stofnunar (bensín)</t>
  </si>
  <si>
    <t>Bílar stofnunar (dísel)</t>
  </si>
  <si>
    <t>Bílar stofnunar (rafmagn og metan)</t>
  </si>
  <si>
    <t>Annað</t>
  </si>
  <si>
    <t>Farartæki þjónustuaðila</t>
  </si>
  <si>
    <t xml:space="preserve">Km fjöldi </t>
  </si>
  <si>
    <t>km eknir á umhverfisvænni bíl</t>
  </si>
  <si>
    <t>% km eknir á umhverfisvænni bíl</t>
  </si>
  <si>
    <r>
      <t>Markmið 2017 
CO</t>
    </r>
    <r>
      <rPr>
        <vertAlign val="subscript"/>
        <sz val="12"/>
        <color theme="1"/>
        <rFont val="Arial Narrow"/>
        <family val="2"/>
      </rPr>
      <t>2</t>
    </r>
    <r>
      <rPr>
        <sz val="12"/>
        <color theme="1"/>
        <rFont val="Arial Narrow"/>
        <family val="2"/>
      </rPr>
      <t xml:space="preserve"> (t) /stöðugildi</t>
    </r>
  </si>
  <si>
    <r>
      <t>Markmið 2018
CO</t>
    </r>
    <r>
      <rPr>
        <vertAlign val="subscript"/>
        <sz val="12"/>
        <color theme="1"/>
        <rFont val="Arial Narrow"/>
        <family val="2"/>
      </rPr>
      <t>2</t>
    </r>
    <r>
      <rPr>
        <sz val="12"/>
        <color theme="1"/>
        <rFont val="Arial Narrow"/>
        <family val="2"/>
      </rPr>
      <t xml:space="preserve"> (t) /stöðugildi</t>
    </r>
  </si>
  <si>
    <t>Leigubílar (bensín og dísel, tengiltvinnbílar)</t>
  </si>
  <si>
    <r>
      <t>Leigubílar (rafmagns, metan</t>
    </r>
    <r>
      <rPr>
        <sz val="11"/>
        <color theme="1"/>
        <rFont val="Arial Narrow"/>
        <family val="2"/>
      </rPr>
      <t>)</t>
    </r>
  </si>
  <si>
    <t>Bílaleigubílar (bensín og dísel)</t>
  </si>
  <si>
    <t>Bílaleigubílar (rafmagns, metan)</t>
  </si>
  <si>
    <r>
      <t>Fjöldi trjáa sem þarf á einu ári til að binda CO</t>
    </r>
    <r>
      <rPr>
        <vertAlign val="subscript"/>
        <sz val="11"/>
        <color theme="1"/>
        <rFont val="Arial Narrow"/>
        <family val="2"/>
      </rPr>
      <t>2</t>
    </r>
    <r>
      <rPr>
        <sz val="11"/>
        <color theme="1"/>
        <rFont val="Arial Narrow"/>
        <family val="2"/>
      </rPr>
      <t xml:space="preserve"> losun  2017: </t>
    </r>
  </si>
  <si>
    <r>
      <t>Markmið 2019 
CO</t>
    </r>
    <r>
      <rPr>
        <vertAlign val="subscript"/>
        <sz val="12"/>
        <color theme="1"/>
        <rFont val="Arial Narrow"/>
        <family val="2"/>
      </rPr>
      <t>2</t>
    </r>
    <r>
      <rPr>
        <sz val="12"/>
        <color theme="1"/>
        <rFont val="Arial Narrow"/>
        <family val="2"/>
      </rPr>
      <t>(t) /stöðugildi</t>
    </r>
  </si>
  <si>
    <r>
      <t>Markmið 2018 
CO</t>
    </r>
    <r>
      <rPr>
        <vertAlign val="subscript"/>
        <sz val="12"/>
        <color theme="1"/>
        <rFont val="Arial Narrow"/>
        <family val="2"/>
      </rPr>
      <t>2</t>
    </r>
    <r>
      <rPr>
        <sz val="12"/>
        <color theme="1"/>
        <rFont val="Arial Narrow"/>
        <family val="2"/>
      </rPr>
      <t xml:space="preserve"> (t) /stöðugildi</t>
    </r>
  </si>
  <si>
    <r>
      <t>Markmið 2019
CO</t>
    </r>
    <r>
      <rPr>
        <vertAlign val="subscript"/>
        <sz val="12"/>
        <color theme="1"/>
        <rFont val="Arial Narrow"/>
        <family val="2"/>
      </rPr>
      <t>2</t>
    </r>
    <r>
      <rPr>
        <sz val="12"/>
        <color theme="1"/>
        <rFont val="Arial Narrow"/>
        <family val="2"/>
      </rPr>
      <t xml:space="preserve"> (t) /stöðugildi</t>
    </r>
  </si>
  <si>
    <r>
      <t>Fjöldi trjáa sem þarf á einu ári til að binda CO</t>
    </r>
    <r>
      <rPr>
        <vertAlign val="subscript"/>
        <sz val="11"/>
        <color theme="1"/>
        <rFont val="Arial Narrow"/>
        <family val="2"/>
      </rPr>
      <t>2</t>
    </r>
    <r>
      <rPr>
        <sz val="11"/>
        <color theme="1"/>
        <rFont val="Arial Narrow"/>
        <family val="2"/>
      </rPr>
      <t xml:space="preserve"> losun  2018: </t>
    </r>
  </si>
  <si>
    <r>
      <t>Markmið 2020 
CO</t>
    </r>
    <r>
      <rPr>
        <vertAlign val="subscript"/>
        <sz val="12"/>
        <color theme="1"/>
        <rFont val="Arial Narrow"/>
        <family val="2"/>
      </rPr>
      <t>2</t>
    </r>
    <r>
      <rPr>
        <sz val="12"/>
        <color theme="1"/>
        <rFont val="Arial Narrow"/>
        <family val="2"/>
      </rPr>
      <t>(t) /stöðugildi</t>
    </r>
  </si>
  <si>
    <r>
      <t>Markmið 2019 
CO</t>
    </r>
    <r>
      <rPr>
        <vertAlign val="subscript"/>
        <sz val="12"/>
        <color theme="1"/>
        <rFont val="Arial Narrow"/>
        <family val="2"/>
      </rPr>
      <t>2</t>
    </r>
    <r>
      <rPr>
        <sz val="12"/>
        <color theme="1"/>
        <rFont val="Arial Narrow"/>
        <family val="2"/>
      </rPr>
      <t xml:space="preserve"> (t) /stöðugildi</t>
    </r>
  </si>
  <si>
    <r>
      <t>Markmið 2020
CO</t>
    </r>
    <r>
      <rPr>
        <vertAlign val="subscript"/>
        <sz val="12"/>
        <color theme="1"/>
        <rFont val="Arial Narrow"/>
        <family val="2"/>
      </rPr>
      <t>2</t>
    </r>
    <r>
      <rPr>
        <sz val="12"/>
        <color theme="1"/>
        <rFont val="Arial Narrow"/>
        <family val="2"/>
      </rPr>
      <t xml:space="preserve"> (t) /stöðugildi</t>
    </r>
  </si>
  <si>
    <r>
      <t>Fjöldi trjáa sem þarf á einu ári til að binda CO</t>
    </r>
    <r>
      <rPr>
        <vertAlign val="subscript"/>
        <sz val="11"/>
        <color theme="1"/>
        <rFont val="Arial Narrow"/>
        <family val="2"/>
      </rPr>
      <t>2</t>
    </r>
    <r>
      <rPr>
        <sz val="11"/>
        <color theme="1"/>
        <rFont val="Arial Narrow"/>
        <family val="2"/>
      </rPr>
      <t xml:space="preserve"> losun  2019: </t>
    </r>
  </si>
  <si>
    <r>
      <t>Markmið 2021 
CO</t>
    </r>
    <r>
      <rPr>
        <vertAlign val="subscript"/>
        <sz val="12"/>
        <color theme="1"/>
        <rFont val="Arial Narrow"/>
        <family val="2"/>
      </rPr>
      <t>2</t>
    </r>
    <r>
      <rPr>
        <sz val="12"/>
        <color theme="1"/>
        <rFont val="Arial Narrow"/>
        <family val="2"/>
      </rPr>
      <t>(t) /stöðugildi</t>
    </r>
  </si>
  <si>
    <r>
      <t>Markmið 2020 
CO</t>
    </r>
    <r>
      <rPr>
        <vertAlign val="subscript"/>
        <sz val="12"/>
        <color theme="1"/>
        <rFont val="Arial Narrow"/>
        <family val="2"/>
      </rPr>
      <t>2</t>
    </r>
    <r>
      <rPr>
        <sz val="12"/>
        <color theme="1"/>
        <rFont val="Arial Narrow"/>
        <family val="2"/>
      </rPr>
      <t xml:space="preserve"> (t) /stöðugildi</t>
    </r>
  </si>
  <si>
    <r>
      <t>Markmið 2021
CO</t>
    </r>
    <r>
      <rPr>
        <vertAlign val="subscript"/>
        <sz val="12"/>
        <color theme="1"/>
        <rFont val="Arial Narrow"/>
        <family val="2"/>
      </rPr>
      <t>2</t>
    </r>
    <r>
      <rPr>
        <sz val="12"/>
        <color theme="1"/>
        <rFont val="Arial Narrow"/>
        <family val="2"/>
      </rPr>
      <t xml:space="preserve"> (t) /stöðugildi</t>
    </r>
  </si>
  <si>
    <r>
      <t>Fjöldi trjáa sem þarf á einu ári til að binda CO</t>
    </r>
    <r>
      <rPr>
        <vertAlign val="subscript"/>
        <sz val="11"/>
        <color theme="1"/>
        <rFont val="Arial Narrow"/>
        <family val="2"/>
      </rPr>
      <t>2</t>
    </r>
    <r>
      <rPr>
        <sz val="11"/>
        <color theme="1"/>
        <rFont val="Arial Narrow"/>
        <family val="2"/>
      </rPr>
      <t xml:space="preserve"> losun  2020: </t>
    </r>
  </si>
  <si>
    <t>Samgöngu samningar</t>
  </si>
  <si>
    <t xml:space="preserve">Hér skal skrá upplýsingar um fjölda samgöngusamninga sem stofnunin hefur gert við starfsmenn sína </t>
  </si>
  <si>
    <t>Samgöngusamningar</t>
  </si>
  <si>
    <t>Fjöldi samninga</t>
  </si>
  <si>
    <t>Hlutfall stöðugilda með samning</t>
  </si>
  <si>
    <t>Markmið 2017
% stöðugilda með samn</t>
  </si>
  <si>
    <t>Markmið 2018
% stöðugilda með samn</t>
  </si>
  <si>
    <t>Strætó</t>
  </si>
  <si>
    <t>Hjóla- og ganga</t>
  </si>
  <si>
    <t>Markmið 2019
% stöðugilda með samn</t>
  </si>
  <si>
    <t>Markmið 2020
% stöðugilda með samn</t>
  </si>
  <si>
    <t>Markmið 2021
% stöðugilda með samn</t>
  </si>
  <si>
    <t xml:space="preserve">Hér skal skrá árlegt úrgangsmagn stofnunar. Upplýsingar um magn úrgangs er að fá hjá þjónustuaðila stofnunar. Stundum getur verið erfitt að fá fram tölur ef t.d. rekstrarfélag sér um úrgang fyrir fleiri en eina stofnun/fyrirtæki. Ræðið við rekstrarfélagið um lausnir. Ef um sérstakar aðstæður er að ræða ætti að taka það fram. Mælt er með því að setja inn hvernig tölur eru fengnar til að auðvelda vinnu næsta árs.
</t>
  </si>
  <si>
    <t xml:space="preserve">Forsendur stofnunar: 
</t>
  </si>
  <si>
    <t>Endurvinnslu-hlutfall</t>
  </si>
  <si>
    <t xml:space="preserve">Flokkaður úrgangur </t>
  </si>
  <si>
    <t>Óflokkaður úrgangur</t>
  </si>
  <si>
    <r>
      <t>Losun CO</t>
    </r>
    <r>
      <rPr>
        <vertAlign val="subscript"/>
        <sz val="12"/>
        <color theme="1"/>
        <rFont val="Arial Narrow"/>
        <family val="2"/>
      </rPr>
      <t>2</t>
    </r>
    <r>
      <rPr>
        <sz val="12"/>
        <color theme="1"/>
        <rFont val="Arial Narrow"/>
        <family val="2"/>
      </rPr>
      <t xml:space="preserve"> (tonn)</t>
    </r>
  </si>
  <si>
    <t>Endurvinnsluhlutfall</t>
  </si>
  <si>
    <t>Lífrænn úrgangur</t>
  </si>
  <si>
    <t>Plast</t>
  </si>
  <si>
    <t>Málmar</t>
  </si>
  <si>
    <t>Spilliefni</t>
  </si>
  <si>
    <t>Óflokkaður (úrgangur til urðunar)</t>
  </si>
  <si>
    <t>Hlutfall úrgangs til endurvinnslu:</t>
  </si>
  <si>
    <t xml:space="preserve">Hér skal skrá árlegt innkaupamagn einnota vöru, prenthylkja eða annarra vöruflokka sem eru þýðingarmiklir hjá stofnuninni. Upplýsingar má finna í bókhaldi eða óska eftir yfirliti hjá birgjum. </t>
  </si>
  <si>
    <t>gr./stk</t>
  </si>
  <si>
    <t>gr/stk per stöðugildi</t>
  </si>
  <si>
    <t>...þar af umhverfismerkt (gr/stk)</t>
  </si>
  <si>
    <t>Plastpokar</t>
  </si>
  <si>
    <t>Hreinlætispappír</t>
  </si>
  <si>
    <t>Einnota mál</t>
  </si>
  <si>
    <t>Prenthylki</t>
  </si>
  <si>
    <t>kg./stk</t>
  </si>
  <si>
    <t>eining/ per stöðugildi</t>
  </si>
  <si>
    <t>...þar af umhverfismerkt (kg/stk)</t>
  </si>
  <si>
    <t>Tölvur</t>
  </si>
  <si>
    <t>Raftæki</t>
  </si>
  <si>
    <t xml:space="preserve">Forsendur </t>
  </si>
  <si>
    <t>Hér skal skrá forsendur í grænu bókhaldi og aðferðafræði við útreikninga eftir atvikum. Stofnanir skulu bæta við athugasemdum eða uppfæra forsendur í samræmi við eigin útreikninga.</t>
  </si>
  <si>
    <t>Binding CO2</t>
  </si>
  <si>
    <t>Tala</t>
  </si>
  <si>
    <t>Eining</t>
  </si>
  <si>
    <t>Forsendur</t>
  </si>
  <si>
    <t>Athugasemd stofnunar</t>
  </si>
  <si>
    <t>Fjöldi trjáa í ræktun fyrir hvern hektara (ha)</t>
  </si>
  <si>
    <t>tré/hektari á Íslandi</t>
  </si>
  <si>
    <t xml:space="preserve">Tegund trjáa, aldur og dreifing er mjög breytileg og er því hér um nálgun að ræða sem byggir á eftirfarandi forsendum: til að rækta sæmilega þéttan skóg er miðað við 2300 tré séu gróðursett að viðbættum 800 sem bætt er við vegna affalla á fyrstu árum skógræktar. Heimild: Arnór Snorrason, Skógrækt ríkisins að Mógilsá. </t>
  </si>
  <si>
    <t>Binding CO2 (tonn) fyrir hvern ha</t>
  </si>
  <si>
    <t>CO2 (t)/hektara skólendis</t>
  </si>
  <si>
    <r>
      <t xml:space="preserve">Meðalbinding í trjágrjóðri á Íslandi er 8 tonn af CO2 á hektara og ár miðað við 60 ára vaxtarlotu. Einnig binst 0,5 tonn í jarðvegi og 1,3 tonn þegar tekið er tillit til landgerða. Samtals er þetta binding upp á </t>
    </r>
    <r>
      <rPr>
        <b/>
        <sz val="12"/>
        <color theme="1"/>
        <rFont val="Arial Narrow"/>
        <family val="2"/>
      </rPr>
      <t xml:space="preserve">9,9 tonn af CO2/ha skóglendis. </t>
    </r>
    <r>
      <rPr>
        <sz val="12"/>
        <color theme="1"/>
        <rFont val="Arial Narrow"/>
        <family val="2"/>
      </rPr>
      <t xml:space="preserve">Heimild: Arnór Snorrason, Skógrækt ríkisins að Mógilsá. </t>
    </r>
  </si>
  <si>
    <t xml:space="preserve">Fjöldi trjáa sem þarf til að binda tonn af CO2 á einu ári </t>
  </si>
  <si>
    <t>tré/CO2 tonn á ári</t>
  </si>
  <si>
    <r>
      <t xml:space="preserve">Fengið út með því að deila bindingu CO2/ha í fjöldi trjáa í skógrækt/ha (3100/9,9=313). Gróðursetja þarf </t>
    </r>
    <r>
      <rPr>
        <b/>
        <sz val="12"/>
        <color theme="1"/>
        <rFont val="Arial Narrow"/>
        <family val="2"/>
      </rPr>
      <t>313 tré til þess að binda að meðaltali á ári 1 tonn af CO</t>
    </r>
    <r>
      <rPr>
        <b/>
        <vertAlign val="subscript"/>
        <sz val="12"/>
        <color theme="1"/>
        <rFont val="Arial Narrow"/>
        <family val="2"/>
      </rPr>
      <t xml:space="preserve">2 </t>
    </r>
    <r>
      <rPr>
        <b/>
        <sz val="12"/>
        <color theme="1"/>
        <rFont val="Arial Narrow"/>
        <family val="2"/>
      </rPr>
      <t>yfir ævilengd skógarins</t>
    </r>
    <r>
      <rPr>
        <sz val="12"/>
        <color theme="1"/>
        <rFont val="Arial Narrow"/>
        <family val="2"/>
      </rPr>
      <t xml:space="preserve"> (sem er um 60 ár á Íslandi) Binding er mjög mismunandi eftir aldri og samsetningu skógarins. </t>
    </r>
  </si>
  <si>
    <t>Rafmagnsnotkun á meðalheimili</t>
  </si>
  <si>
    <t>kWh/ári</t>
  </si>
  <si>
    <t xml:space="preserve">Almenn heimilisnotkun á Íslandi er í kringum 5000 kWh á meðalheimili á ári. (sjá: http://orkusetur.is/page/orkusetur_raforkunotkun). </t>
  </si>
  <si>
    <t xml:space="preserve">Fjöldi kWh til að knýja rafbíl á ári </t>
  </si>
  <si>
    <t xml:space="preserve">Rafbíll keyrður 15000 km á ári, eyðir 25 kWh/100 km.  Heimild: Sigurður Ingi Friðleifsson, Orkusetur.  </t>
  </si>
  <si>
    <t xml:space="preserve">Meðalnotkun heits vatns í íbúðarhúsnæði á Íslandi er: </t>
  </si>
  <si>
    <t>m3</t>
  </si>
  <si>
    <r>
      <t>Skv Orkusetri,  sjá http://orkusetur.is/hushitun/ -  er meðalnotkun af heitu vatni í einbýlishúsi 1,2 - 1,8 rúmmetrar á hvern rúmmetra húsnæðis á ári.</t>
    </r>
    <r>
      <rPr>
        <sz val="12"/>
        <rFont val="Arial Narrow"/>
        <family val="2"/>
      </rPr>
      <t xml:space="preserve"> Gefum okkur þá að meðal heitavatnsnotkun sé 1,3 m3/m3 húsnæðis.
Samkvæmt þessu er heitavatnsnotkun á meðalstóru heimili: 441*1,3=573,3 m3</t>
    </r>
  </si>
  <si>
    <t xml:space="preserve">Meðaleyðsla fólksbíla á Íslandi. </t>
  </si>
  <si>
    <t>L/100 km</t>
  </si>
  <si>
    <t>Meðaleyðsla fólksbíla í blönduðum akstri miðað við bílaflotann 2016 (upplýsingar frá Samgöngustofu)</t>
  </si>
  <si>
    <t>Meðalakstur fólksbíla á Íslandi</t>
  </si>
  <si>
    <t>km/ár</t>
  </si>
  <si>
    <t xml:space="preserve">FÍB segir að geri megi ráð fyrir um 15000 á ári fyrir fólksbíl https://www.fib.is/is/billinn/rekstrarkostnadur  </t>
  </si>
  <si>
    <t xml:space="preserve">Meðaleyðsla fólksbíls á ári á Íslandi </t>
  </si>
  <si>
    <t>L/ár</t>
  </si>
  <si>
    <t>Losun CO2 á hvern ekinn km</t>
  </si>
  <si>
    <t>Tonn af CO2 á hvern km</t>
  </si>
  <si>
    <r>
      <t xml:space="preserve">Losun CO2 á hvern ekinn km á </t>
    </r>
    <r>
      <rPr>
        <b/>
        <sz val="12"/>
        <color theme="1"/>
        <rFont val="Arial Narrow"/>
        <family val="2"/>
      </rPr>
      <t>meðalstórum bensín</t>
    </r>
    <r>
      <rPr>
        <sz val="12"/>
        <color theme="1"/>
        <rFont val="Arial Narrow"/>
        <family val="2"/>
      </rPr>
      <t xml:space="preserve"> bíl skv. Greenhouse Gas Protocol</t>
    </r>
  </si>
  <si>
    <r>
      <t xml:space="preserve">Losun CO2 á hvern ekinn km á </t>
    </r>
    <r>
      <rPr>
        <b/>
        <sz val="12"/>
        <color theme="1"/>
        <rFont val="Arial Narrow"/>
        <family val="2"/>
      </rPr>
      <t xml:space="preserve">meðalstórum dísel bíl </t>
    </r>
    <r>
      <rPr>
        <sz val="12"/>
        <color theme="1"/>
        <rFont val="Arial Narrow"/>
        <family val="2"/>
      </rPr>
      <t>skv. Greenhouse Gas Protocol</t>
    </r>
  </si>
  <si>
    <r>
      <t xml:space="preserve">Losun CO2 á hvern ekinn km á </t>
    </r>
    <r>
      <rPr>
        <b/>
        <sz val="12"/>
        <color theme="1"/>
        <rFont val="Arial Narrow"/>
        <family val="2"/>
      </rPr>
      <t xml:space="preserve">41% hlöðnum flutningabíl </t>
    </r>
    <r>
      <rPr>
        <sz val="12"/>
        <color theme="1"/>
        <rFont val="Arial Narrow"/>
        <family val="2"/>
      </rPr>
      <t>skv. Greenhouse Gas Protocol</t>
    </r>
  </si>
  <si>
    <t>Losun CO2 vegna bruna bensíns</t>
  </si>
  <si>
    <t>kg/CO2</t>
  </si>
  <si>
    <t xml:space="preserve">Við bruna á 1 lítra af bensíni losnar 2,32 kg CO2. Skv. Greenhouse Gas Protocol og fleiri. </t>
  </si>
  <si>
    <t>Losun CO2 vegna bruna dísel</t>
  </si>
  <si>
    <t xml:space="preserve">Við bruna á 1 lítra af bensíni losnar 2,69 kg CO2. Skv. Greenhouse Gas Protocol og fleiri. </t>
  </si>
  <si>
    <t>Losun CO2 frá flutningabílum</t>
  </si>
  <si>
    <t>tonn/CO2</t>
  </si>
  <si>
    <t xml:space="preserve">Losun CO2 vegna flugferða </t>
  </si>
  <si>
    <t>kg/CO2 / t/CO2</t>
  </si>
  <si>
    <t>Ef ekki fást upplýsingar frá flugrekanda er mælt með því að nota reiknivél Alþjóða flugmálastofnunarinnar (ICAO) sem má nálgast hér https://www.icao.int/ENVIRONMENTAL-PROTECTION/CarbonOffset/Pages/default.aspx 
Athugið að einingin í reiknivélinni er kg af CO2, en miðað er við tonn af CO2 í útreikningum græns bókhalds.</t>
  </si>
  <si>
    <t xml:space="preserve">Vegalengd flugferða </t>
  </si>
  <si>
    <t>Ef upplýsingar fást ekki frá flugrekenda er mælt með því að nota reiknivél Alþjóða flugmálastofnunarinnar (ICAO) sem má nálgast hér: https://www.icao.int/ENVIRONMENTAL-PROTECTION/CarbonOffset/Pages/default.aspx</t>
  </si>
  <si>
    <t xml:space="preserve">Losun CO2 vegna innanlandsflugs </t>
  </si>
  <si>
    <t>Losun per farþegar til AEY og EGS er 0,04 tonn af CO2 og 0,03 tonn á farþegar til IFJ. Þetta eru tölur per legg. (upplýsingar frá Flugfélagi Íslands).</t>
  </si>
  <si>
    <t>Þyngd A4 blaðs</t>
  </si>
  <si>
    <t>gr.</t>
  </si>
  <si>
    <t>Miðað við að  eitt A4 blað úr 80g/m2 pappír eru 5 grömm. 500 blaða bunki er því 2,5 kg</t>
  </si>
  <si>
    <t>Lengd A4 blaðs</t>
  </si>
  <si>
    <t>cm</t>
  </si>
  <si>
    <t>Eitt A4 blað er um 30 cm að lengd. Þessi tala til grundvallar þegar reiknað er út hve margar ferðir má fara kringum Ísland á þjóðvegi 1 ef pappírnum frá stofnuninni er raðað í einfalda röð. (1 km= 3333 A4blöðum)</t>
  </si>
  <si>
    <t>Magn pappírs</t>
  </si>
  <si>
    <t xml:space="preserve">Þegar prentun er aðgangsstýrð er hægt að fá tölur yfir notkun frá þjónustuaðila. Annars er hægt að fá reikninga yfir keypt magn af pappír. Ef pappírinn fellur öðru hvoru megin við áramót þá verður að áætla notkunina á hverju ári. </t>
  </si>
  <si>
    <t>Útreikningar vegna úrgangs</t>
  </si>
  <si>
    <t xml:space="preserve">Mestu umhverfisáhrif vegna úrgangs er við niðurbrot hans, í útreikningum er því gert ráð fyrir að losun vegna enduvinnslu sé 0 sem er einföldun en þarfnast flóknari útreikninga sem ekki eru til staðar nú. 
Markmiðið er að DRAGA úr úrgangi, næst að ENDURNÝTA hluti, svo að ENDURVINNA og síst að skila úrgangi til urðunar. </t>
  </si>
  <si>
    <t>Losun CO2 vegna lífræns úrgangs</t>
  </si>
  <si>
    <t>tonn</t>
  </si>
  <si>
    <t>Af hverju tonni af lífrænum úrgangi losnar 0,19 tonn af CO2. Lífrænn úrgangur losar auk CO2 t.d. metan en til einföldunar er sú losun umreiknuð í CO2. Tölur fengnar úr National Inventory Report 2016 útgefin af Umhverfisstofnun.</t>
  </si>
  <si>
    <t>Losun CO2 vegna urðunar úrgangs</t>
  </si>
  <si>
    <t>Losun CO2 frá urðuðum úrgangi er fengin úr mælinga og markmiðaskjali Festu og Reykjavíkurborgar og er meðaltalstala frá Frakklandi, Bretlandi, Finnlandi og Noregi              http://festasamfelagsabyrgd.is/loftslagsmarkmid/</t>
  </si>
  <si>
    <t xml:space="preserve">Kostnaður </t>
  </si>
  <si>
    <t>Varðandi hvort skrá eigi með eða án vsk, þá gildir að hafa samræmi í skráningum. Mælt er með því að hafa endanlegan kostnað stofnunar, þ.e. með vsk.</t>
  </si>
  <si>
    <r>
      <rPr>
        <b/>
        <i/>
        <sz val="36"/>
        <color theme="8" tint="-0.249977111117893"/>
        <rFont val="Arial Narrow"/>
        <family val="2"/>
      </rPr>
      <t>GRI</t>
    </r>
    <r>
      <rPr>
        <sz val="36"/>
        <rFont val="Arial Narrow"/>
        <family val="2"/>
      </rPr>
      <t xml:space="preserve">Global Reporting Initiative   </t>
    </r>
  </si>
  <si>
    <t>Greenhouse Gas Protocol</t>
  </si>
  <si>
    <r>
      <rPr>
        <b/>
        <sz val="14"/>
        <rFont val="Arial Narrow"/>
        <family val="2"/>
      </rPr>
      <t xml:space="preserve">Hvað er GRI?
</t>
    </r>
    <r>
      <rPr>
        <sz val="12"/>
        <rFont val="Arial Narrow"/>
        <family val="2"/>
      </rPr>
      <t>Global Reporting Initiative (GRI,  https://www.globalreporting.org/) eru samtök sem hafa þróað alþjóðleg viðmið um sjálfbærnivísa og gerð sjálfbærniskýrslna, þar sem megináhersla er lögð á gagnsæi og áreiðanleika. Hægt er að vinna eftir þessum viðmiðum í áföngum og sníða sér stakk eftir vexti hvað varðar umfang og innri eða ytri endurskoðun. Sjálfbærnivísar eru til viðbótar við efnahagslegar lykiltölur einnig lykiltölur um umhverfismál, samfélag og starfsmannamál.</t>
    </r>
  </si>
  <si>
    <t>Lykiltölur sænsku Umhverfisstjórnunarstofnunarinnar (Miljöstyrningsradet, MSR) 2012:</t>
  </si>
  <si>
    <r>
      <t xml:space="preserve">Hvað er Greenhouse Gas Protocol?
</t>
    </r>
    <r>
      <rPr>
        <sz val="12"/>
        <rFont val="Arial Narrow"/>
        <family val="2"/>
      </rPr>
      <t>Félagasamtökin World Resources Institute (WRI) og World Business Council for Sustainable Development (WBCSD) eru búin að útbúa viðmið sem fyrirtæki og stofnanir um allan heim geta nýtt sér þegar kemur að því að reikna út losun gróðurhúsalofttegunda. GGP hefur þó notast við sambærilegar reikniaðferðir eins og eru í grænu bókhaldi en þær byggja á loftslagsbókhaldi IPCCC sem allar þjóðir skila samkvæmt.</t>
    </r>
  </si>
  <si>
    <r>
      <t xml:space="preserve">Hvað þýða umfang 1, 2 og 3? Sjá mynd fyrir neðan
</t>
    </r>
    <r>
      <rPr>
        <sz val="12"/>
        <rFont val="Arial Narrow"/>
        <family val="2"/>
      </rPr>
      <t xml:space="preserve"> "Umfang 1" segir til um beina losun vegna eigin starfsemi s.s. vegna flutnings eða ferða á eiginbílum og losun vegna framleiðsluferils. </t>
    </r>
  </si>
  <si>
    <r>
      <t xml:space="preserve">Umhverfismál
</t>
    </r>
    <r>
      <rPr>
        <sz val="12"/>
        <rFont val="Arial Narrow"/>
        <family val="2"/>
      </rPr>
      <t>Pappír (EN1)
Orkunotkun (EN4)
Ferðir og losun CO2 vegna þeirra (EN16-17, 29)
Ferðir starfsmanna til og frá vinnu og losun CO2 vegna þeirra (EN16-17, 29)</t>
    </r>
  </si>
  <si>
    <t>"Umfang 2" á við óbeina losun vegna hitunar og rafmagns. "Umfang 3" er óbein losun sem á sér stað utan fyrirtæksins, s.s aðkeyptur flutningur, flugferðir starfsmanna, losun vegna úrgangs og vegna ferða starfsmanna til og frá vinnu.  "Úrgangur" á við um magn úrgangs en ekki losun frá honum. Nákvæm úttekt og sundurliðun á mismunandi umfangi má finna á vefsíðunni www. ghgprotocol.org</t>
  </si>
  <si>
    <r>
      <rPr>
        <b/>
        <sz val="14"/>
        <rFont val="Arial Narrow"/>
        <family val="2"/>
      </rPr>
      <t xml:space="preserve">Eiga stofnanir að nota GRI?
</t>
    </r>
    <r>
      <rPr>
        <sz val="12"/>
        <rFont val="Arial Narrow"/>
        <family val="2"/>
      </rPr>
      <t>Eitt af markmiðum nýsamþykktrar stefnu ríkisins um vistvæn innkaup og grænan ríkisrekstur er að stofnanir noti grænt bókhald EÐA sjálfbærnivísa eins og GRI, til að meta frammistöðu í umhverfismálum.</t>
    </r>
  </si>
  <si>
    <r>
      <t xml:space="preserve">Efnahagsmál
</t>
    </r>
    <r>
      <rPr>
        <sz val="12"/>
        <rFont val="Arial Narrow"/>
        <family val="2"/>
      </rPr>
      <t>Innkoma (EC1)
Laun og launatengdar greiðslur (EC1)
Fjármagnsgjöld (EC1)
Samfélagslegar fjárfestingar (EC1)</t>
    </r>
  </si>
  <si>
    <r>
      <t xml:space="preserve">Tenging GGP við Ísland
</t>
    </r>
    <r>
      <rPr>
        <sz val="12"/>
        <rFont val="Arial Narrow"/>
        <family val="2"/>
      </rPr>
      <t xml:space="preserve">Í kjölfar þess að yfir 100 fyrirtæki á Íslandi undirrituðu yfirlýsingu Festu og Reykjavíkurborgar um loftslagsmál. Var óskað  eftir sameiginlegu sniðmáti sem fyrirtæki og stofnanir gætu nýtt til að setja inn markmið og fylgjast með eftirfylgni þeirra. </t>
    </r>
  </si>
  <si>
    <r>
      <rPr>
        <b/>
        <sz val="14"/>
        <rFont val="Arial Narrow"/>
        <family val="2"/>
      </rPr>
      <t xml:space="preserve">Hafa stofnanir á Íslandi notað GRI?
</t>
    </r>
    <r>
      <rPr>
        <sz val="12"/>
        <rFont val="Arial Narrow"/>
        <family val="2"/>
      </rPr>
      <t xml:space="preserve">Hér á landi hafa nokkur fyrirtæki og ein stofnun, ÁTVR, unnið með GRI sjálfbærnivísa. Gera má ráð fyrir að fleiri bætist í hópinn við að nota þessa aðferð eins og sjá má í nágrannalöndum okkar þar sem bæði stofnanir og fyrirtæki miðla í auknum mæli frammistöðu sinni með þessum hætti. 
</t>
    </r>
    <r>
      <rPr>
        <b/>
        <sz val="11"/>
        <rFont val="Georgia"/>
        <family val="1"/>
      </rPr>
      <t/>
    </r>
  </si>
  <si>
    <r>
      <t xml:space="preserve">Samfélagsmál
</t>
    </r>
    <r>
      <rPr>
        <sz val="12"/>
        <rFont val="Arial Narrow"/>
        <family val="2"/>
      </rPr>
      <t>Fjöldi stöðugilda (LA1)
Fjöldi starfsmanna sem hafa hætt störfum (LA2)
Hlutfall starfsmanna sem er hluti af hópsamningi (LA4)
Vinnuslys (LA7)
Vinnutengdir sjúkdómar (LA7)
Fjöldi tíma í endurmenntun á hvern starfsmann (LA10)
Hlutfall starfsmanna sem fá reglulegt starfsmannasamtal og eftirfylgni varðandi eigin starfsþróun (LA12)
Stjórn: hlutfallsskipting kvenna og karla (LA13)
Starfsmenn: hlutfallsskipting kvenna og karla (LA13)
Fjöldi kærumál vegna mismununar (HR4)</t>
    </r>
    <r>
      <rPr>
        <b/>
        <sz val="14"/>
        <rFont val="Arial Narrow"/>
        <family val="2"/>
      </rPr>
      <t xml:space="preserve">
</t>
    </r>
  </si>
  <si>
    <t>Vinnuhópur á vegum Festu tók að sér að laga skjalið að kröfum loftslagsyfirlýsingarinnar</t>
  </si>
  <si>
    <r>
      <rPr>
        <b/>
        <sz val="14"/>
        <rFont val="Arial Narrow"/>
        <family val="2"/>
      </rPr>
      <t>Eiga stofnanir að nota GGP?</t>
    </r>
    <r>
      <rPr>
        <sz val="12"/>
        <rFont val="Arial Narrow"/>
        <family val="2"/>
      </rPr>
      <t xml:space="preserve"> 
Ekki nema þær endilega vilja og í einhverjum tilvikum er um mjög stórar stofnanir á Íslandi sem skila bæði grænu bókhaldi og hafa undirritað yfirlýsingu um loftslagsmál og skila því gögnum með tvennum hætti. Umhverfisstofnun hefur lagt áherslu á að leiðbeina stofnunum í gegnum grænt bókhald. </t>
    </r>
  </si>
  <si>
    <r>
      <rPr>
        <b/>
        <sz val="14"/>
        <rFont val="Arial Narrow"/>
        <family val="2"/>
      </rPr>
      <t xml:space="preserve">Hvaða upplýsingar eiga að koma fram?
</t>
    </r>
    <r>
      <rPr>
        <sz val="12"/>
        <rFont val="Arial Narrow"/>
        <family val="2"/>
      </rPr>
      <t>Í nýrri útgáfu GRI (G4) er aukin áhersla á að hvert fyrirtæki/stofnun greini sín þýðingarmestu áhrif og miðli þeim, í stað þess að gera grein fyrir öllum lykiltölum óháð eðli starfseminnar. Því er það hverrar stofnunar að meta hvaða lykiltölur sýna þýðingarmestu áhrifin.</t>
    </r>
    <r>
      <rPr>
        <b/>
        <sz val="14"/>
        <rFont val="Arial Narrow"/>
        <family val="2"/>
      </rPr>
      <t xml:space="preserve"> </t>
    </r>
  </si>
  <si>
    <t>Smellið hér fyrir nánari upplýsingar um Global Reporting Initiative (GRI)</t>
  </si>
  <si>
    <t>Heimild: Festa samfélagsábyrgð fyrirtækja</t>
  </si>
  <si>
    <t>Smellið hér fyrir nánari upplýsingar um Greenhouse Gas Protocol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</si>
</sst>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 _k_r_._-;\-* #,##0\ _k_r_._-;_-* &quot;-&quot;\ _k_r_._-;_-@_-"/>
    <numFmt numFmtId="164" formatCode="0.000"/>
    <numFmt numFmtId="165" formatCode="0.0%"/>
    <numFmt numFmtId="166" formatCode="#,##0.000"/>
    <numFmt numFmtId="167" formatCode="#,##0.0"/>
    <numFmt numFmtId="168" formatCode="0.0"/>
  </numFmts>
  <fonts count="78">
    <font>
      <sz val="11"/>
      <color theme="1"/>
      <name val="Constantia"/>
      <family val="2"/>
      <scheme val="minor"/>
    </font>
    <font>
      <b/>
      <sz val="16"/>
      <color rgb="FF4F81BD"/>
      <name val="Constantia"/>
      <family val="2"/>
      <scheme val="minor"/>
    </font>
    <font>
      <sz val="11"/>
      <color theme="4" tint="-0.249977111117893"/>
      <name val="Constantia"/>
      <family val="2"/>
      <scheme val="minor"/>
    </font>
    <font>
      <sz val="9"/>
      <color indexed="81"/>
      <name val="Tahoma"/>
      <family val="2"/>
    </font>
    <font>
      <b/>
      <sz val="9"/>
      <color indexed="81"/>
      <name val="Tahoma"/>
      <family val="2"/>
    </font>
    <font>
      <sz val="11"/>
      <color theme="1"/>
      <name val="Symbol"/>
      <family val="1"/>
      <charset val="2"/>
    </font>
    <font>
      <sz val="11"/>
      <color theme="1"/>
      <name val="Constantia"/>
      <family val="2"/>
      <scheme val="minor"/>
    </font>
    <font>
      <sz val="11"/>
      <color theme="0"/>
      <name val="Constantia"/>
      <family val="2"/>
      <scheme val="minor"/>
    </font>
    <font>
      <b/>
      <sz val="11"/>
      <name val="Georgia"/>
      <family val="1"/>
    </font>
    <font>
      <sz val="11"/>
      <color theme="1" tint="0.499984740745262"/>
      <name val="Georgia"/>
      <family val="1"/>
    </font>
    <font>
      <b/>
      <sz val="28"/>
      <color theme="1"/>
      <name val="Georgia"/>
      <family val="1"/>
    </font>
    <font>
      <sz val="36"/>
      <color theme="1"/>
      <name val="Georgia"/>
      <family val="1"/>
    </font>
    <font>
      <u/>
      <sz val="11"/>
      <color theme="10"/>
      <name val="Constantia"/>
      <family val="2"/>
    </font>
    <font>
      <sz val="10"/>
      <name val="Arial"/>
      <family val="2"/>
    </font>
    <font>
      <b/>
      <sz val="11"/>
      <color theme="8" tint="0.79998168889431442"/>
      <name val="Constantia"/>
      <family val="1"/>
      <scheme val="minor"/>
    </font>
    <font>
      <sz val="14"/>
      <color theme="1"/>
      <name val="Arial Narrow"/>
      <family val="2"/>
    </font>
    <font>
      <sz val="14"/>
      <color theme="0"/>
      <name val="Arial Narrow"/>
      <family val="2"/>
    </font>
    <font>
      <sz val="11"/>
      <color theme="1"/>
      <name val="Arial Narrow"/>
      <family val="2"/>
    </font>
    <font>
      <sz val="36"/>
      <color theme="1" tint="4.9989318521683403E-2"/>
      <name val="Arial Narrow"/>
      <family val="2"/>
    </font>
    <font>
      <sz val="48"/>
      <color theme="1" tint="4.9989318521683403E-2"/>
      <name val="Arial Narrow"/>
      <family val="2"/>
    </font>
    <font>
      <sz val="16"/>
      <color theme="1" tint="0.34998626667073579"/>
      <name val="Arial Narrow"/>
      <family val="2"/>
    </font>
    <font>
      <sz val="18"/>
      <color theme="1"/>
      <name val="Arial Narrow"/>
      <family val="2"/>
    </font>
    <font>
      <vertAlign val="superscript"/>
      <sz val="11"/>
      <color theme="1"/>
      <name val="Arial Narrow"/>
      <family val="2"/>
    </font>
    <font>
      <vertAlign val="subscript"/>
      <sz val="11"/>
      <color theme="1"/>
      <name val="Arial Narrow"/>
      <family val="2"/>
    </font>
    <font>
      <sz val="10"/>
      <color indexed="81"/>
      <name val="Tahoma"/>
      <family val="2"/>
    </font>
    <font>
      <sz val="11"/>
      <color theme="1" tint="0.499984740745262"/>
      <name val="Arial Narrow"/>
      <family val="2"/>
    </font>
    <font>
      <b/>
      <sz val="28"/>
      <color theme="1"/>
      <name val="Arial Narrow"/>
      <family val="2"/>
    </font>
    <font>
      <b/>
      <sz val="18"/>
      <color theme="1" tint="0.499984740745262"/>
      <name val="Arial Narrow"/>
      <family val="2"/>
    </font>
    <font>
      <b/>
      <sz val="11"/>
      <color theme="1"/>
      <name val="Arial Narrow"/>
      <family val="2"/>
    </font>
    <font>
      <sz val="11"/>
      <name val="Arial Narrow"/>
      <family val="2"/>
    </font>
    <font>
      <b/>
      <vertAlign val="superscript"/>
      <sz val="11"/>
      <name val="Arial Narrow"/>
      <family val="2"/>
    </font>
    <font>
      <sz val="14"/>
      <color theme="1" tint="0.34998626667073579"/>
      <name val="Arial Narrow"/>
      <family val="2"/>
    </font>
    <font>
      <sz val="22"/>
      <color theme="0"/>
      <name val="Arial Narrow"/>
      <family val="2"/>
    </font>
    <font>
      <sz val="24"/>
      <color theme="0"/>
      <name val="Arial Narrow"/>
      <family val="2"/>
    </font>
    <font>
      <sz val="11"/>
      <color indexed="81"/>
      <name val="Tahoma"/>
      <family val="2"/>
    </font>
    <font>
      <sz val="28"/>
      <color theme="1" tint="4.9989318521683403E-2"/>
      <name val="Arial Narrow"/>
      <family val="2"/>
    </font>
    <font>
      <sz val="11"/>
      <color theme="1" tint="0.34998626667073579"/>
      <name val="Arial Narrow"/>
      <family val="2"/>
    </font>
    <font>
      <b/>
      <sz val="11"/>
      <color theme="8" tint="0.79998168889431442"/>
      <name val="Arial Narrow"/>
      <family val="2"/>
    </font>
    <font>
      <b/>
      <sz val="9"/>
      <color theme="8" tint="0.79998168889431442"/>
      <name val="Arial Narrow"/>
      <family val="2"/>
    </font>
    <font>
      <sz val="24"/>
      <color theme="1"/>
      <name val="Constantia"/>
      <family val="2"/>
      <scheme val="minor"/>
    </font>
    <font>
      <sz val="12"/>
      <color indexed="81"/>
      <name val="Tahoma"/>
      <family val="2"/>
    </font>
    <font>
      <sz val="11"/>
      <color theme="4" tint="-0.249977111117893"/>
      <name val="Arial Narrow"/>
      <family val="2"/>
    </font>
    <font>
      <b/>
      <sz val="16"/>
      <color rgb="FF4F81BD"/>
      <name val="Arial Narrow"/>
      <family val="2"/>
    </font>
    <font>
      <sz val="24"/>
      <color theme="1"/>
      <name val="Arial Narrow"/>
      <family val="2"/>
    </font>
    <font>
      <sz val="12"/>
      <color theme="1"/>
      <name val="Arial Narrow"/>
      <family val="2"/>
    </font>
    <font>
      <vertAlign val="superscript"/>
      <sz val="12"/>
      <color theme="1"/>
      <name val="Arial Narrow"/>
      <family val="2"/>
    </font>
    <font>
      <vertAlign val="subscript"/>
      <sz val="12"/>
      <color theme="1"/>
      <name val="Arial Narrow"/>
      <family val="2"/>
    </font>
    <font>
      <sz val="36"/>
      <name val="Arial Narrow"/>
      <family val="2"/>
    </font>
    <font>
      <i/>
      <sz val="18"/>
      <color theme="0" tint="-0.499984740745262"/>
      <name val="Arial Narrow"/>
      <family val="2"/>
    </font>
    <font>
      <sz val="11"/>
      <color rgb="FF333333"/>
      <name val="Arial Narrow"/>
      <family val="2"/>
    </font>
    <font>
      <b/>
      <sz val="11"/>
      <color indexed="81"/>
      <name val="Tahoma"/>
      <family val="2"/>
    </font>
    <font>
      <sz val="12"/>
      <color theme="1" tint="0.34998626667073579"/>
      <name val="Arial Narrow"/>
      <family val="2"/>
    </font>
    <font>
      <b/>
      <sz val="24"/>
      <color theme="8" tint="-0.249977111117893"/>
      <name val="Arial Narrow"/>
      <family val="2"/>
    </font>
    <font>
      <sz val="12"/>
      <color theme="1"/>
      <name val="Constantia"/>
      <family val="2"/>
      <scheme val="minor"/>
    </font>
    <font>
      <sz val="26"/>
      <name val="Arial Narrow"/>
      <family val="2"/>
    </font>
    <font>
      <sz val="12"/>
      <color theme="0"/>
      <name val="Arial Narrow"/>
      <family val="2"/>
    </font>
    <font>
      <sz val="12"/>
      <name val="Arial Narrow"/>
      <family val="2"/>
    </font>
    <font>
      <sz val="14"/>
      <name val="Arial Narrow"/>
      <family val="2"/>
    </font>
    <font>
      <b/>
      <sz val="14"/>
      <name val="Arial Narrow"/>
      <family val="2"/>
    </font>
    <font>
      <b/>
      <sz val="12"/>
      <color theme="1"/>
      <name val="Arial Narrow"/>
      <family val="2"/>
    </font>
    <font>
      <b/>
      <sz val="12"/>
      <color theme="0"/>
      <name val="Arial Narrow"/>
      <family val="2"/>
    </font>
    <font>
      <b/>
      <i/>
      <sz val="36"/>
      <color theme="8" tint="-0.249977111117893"/>
      <name val="Arial Narrow"/>
      <family val="2"/>
    </font>
    <font>
      <sz val="36"/>
      <color theme="8" tint="-0.249977111117893"/>
      <name val="Arial Narrow"/>
      <family val="2"/>
    </font>
    <font>
      <u/>
      <sz val="11"/>
      <color theme="10"/>
      <name val="Constantia"/>
      <family val="2"/>
      <scheme val="minor"/>
    </font>
    <font>
      <b/>
      <u/>
      <sz val="12"/>
      <color theme="8" tint="-0.24994659260841701"/>
      <name val="Arial Narrow"/>
      <family val="2"/>
    </font>
    <font>
      <sz val="14"/>
      <color theme="0" tint="-0.499984740745262"/>
      <name val="Arial Narrow"/>
      <family val="2"/>
    </font>
    <font>
      <b/>
      <vertAlign val="superscript"/>
      <sz val="12"/>
      <color theme="1"/>
      <name val="Arial Narrow"/>
      <family val="2"/>
    </font>
    <font>
      <b/>
      <vertAlign val="subscript"/>
      <sz val="12"/>
      <color theme="1"/>
      <name val="Arial Narrow"/>
      <family val="2"/>
    </font>
    <font>
      <b/>
      <sz val="12"/>
      <name val="Arial Narrow"/>
      <family val="2"/>
    </font>
    <font>
      <sz val="11"/>
      <color rgb="FF1F497D"/>
      <name val="Calibri"/>
      <family val="2"/>
    </font>
    <font>
      <b/>
      <u/>
      <sz val="11"/>
      <color theme="1"/>
      <name val="Arial Narrow"/>
      <family val="2"/>
    </font>
    <font>
      <b/>
      <u/>
      <sz val="12"/>
      <color theme="10"/>
      <name val="Arial Narrow"/>
      <family val="2"/>
    </font>
    <font>
      <sz val="34"/>
      <color theme="1" tint="4.9989318521683403E-2"/>
      <name val="Arial Narrow"/>
      <family val="2"/>
    </font>
    <font>
      <b/>
      <sz val="7"/>
      <color theme="8" tint="0.79998168889431442"/>
      <name val="Arial Narrow"/>
      <family val="2"/>
    </font>
    <font>
      <sz val="30"/>
      <color theme="1" tint="4.9989318521683403E-2"/>
      <name val="Arial Narrow"/>
      <family val="2"/>
    </font>
    <font>
      <sz val="9"/>
      <color indexed="81"/>
      <name val="Tahoma"/>
      <charset val="1"/>
    </font>
    <font>
      <b/>
      <sz val="9"/>
      <color indexed="81"/>
      <name val="Tahoma"/>
      <charset val="1"/>
    </font>
    <font>
      <vertAlign val="subscript"/>
      <sz val="16"/>
      <color theme="1" tint="0.34998626667073579"/>
      <name val="Arial Narrow"/>
      <family val="2"/>
    </font>
  </fonts>
  <fills count="14">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5"/>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lightUp">
        <bgColor theme="0" tint="-0.14999847407452621"/>
      </patternFill>
    </fill>
    <fill>
      <patternFill patternType="solid">
        <fgColor theme="8" tint="0.79998168889431442"/>
        <bgColor indexed="64"/>
      </patternFill>
    </fill>
    <fill>
      <patternFill patternType="solid">
        <fgColor theme="0" tint="-0.249977111117893"/>
        <bgColor indexed="64"/>
      </patternFill>
    </fill>
  </fills>
  <borders count="141">
    <border>
      <left/>
      <right/>
      <top/>
      <bottom/>
      <diagonal/>
    </border>
    <border>
      <left/>
      <right style="thin">
        <color theme="0" tint="-0.34998626667073579"/>
      </right>
      <top/>
      <bottom/>
      <diagonal/>
    </border>
    <border>
      <left/>
      <right/>
      <top/>
      <bottom style="thin">
        <color theme="0" tint="-0.34998626667073579"/>
      </bottom>
      <diagonal/>
    </border>
    <border>
      <left/>
      <right/>
      <top style="thin">
        <color theme="0" tint="-0.34998626667073579"/>
      </top>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bottom/>
      <diagonal/>
    </border>
    <border>
      <left/>
      <right style="thin">
        <color theme="0" tint="-0.24994659260841701"/>
      </right>
      <top style="thin">
        <color theme="0" tint="-0.14999847407452621"/>
      </top>
      <bottom style="thin">
        <color theme="0" tint="-0.14999847407452621"/>
      </bottom>
      <diagonal/>
    </border>
    <border>
      <left style="thin">
        <color theme="0" tint="-0.24994659260841701"/>
      </left>
      <right style="thin">
        <color theme="0" tint="-0.24994659260841701"/>
      </right>
      <top style="thin">
        <color theme="0" tint="-4.9989318521683403E-2"/>
      </top>
      <bottom style="thin">
        <color theme="0" tint="-4.9989318521683403E-2"/>
      </bottom>
      <diagonal/>
    </border>
    <border>
      <left style="thin">
        <color theme="0" tint="-0.24994659260841701"/>
      </left>
      <right style="thin">
        <color theme="0" tint="-4.9989318521683403E-2"/>
      </right>
      <top style="thin">
        <color theme="0" tint="-4.9989318521683403E-2"/>
      </top>
      <bottom style="thin">
        <color theme="0" tint="-4.9989318521683403E-2"/>
      </bottom>
      <diagonal/>
    </border>
    <border>
      <left/>
      <right style="thin">
        <color theme="0" tint="-0.24994659260841701"/>
      </right>
      <top style="thin">
        <color theme="0" tint="-4.9989318521683403E-2"/>
      </top>
      <bottom style="thin">
        <color theme="0" tint="-4.9989318521683403E-2"/>
      </bottom>
      <diagonal/>
    </border>
    <border>
      <left style="thin">
        <color theme="0" tint="-0.24994659260841701"/>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24994659260841701"/>
      </left>
      <right style="thin">
        <color theme="0" tint="-0.24994659260841701"/>
      </right>
      <top style="thin">
        <color theme="0" tint="-4.9989318521683403E-2"/>
      </top>
      <bottom/>
      <diagonal/>
    </border>
    <border>
      <left style="thin">
        <color theme="0" tint="-4.9989318521683403E-2"/>
      </left>
      <right style="thin">
        <color theme="0" tint="-0.24994659260841701"/>
      </right>
      <top style="thin">
        <color theme="0" tint="-0.14999847407452621"/>
      </top>
      <bottom style="thin">
        <color theme="0" tint="-0.14999847407452621"/>
      </bottom>
      <diagonal/>
    </border>
    <border>
      <left/>
      <right style="thin">
        <color theme="0" tint="-0.14999847407452621"/>
      </right>
      <top/>
      <bottom style="thin">
        <color theme="0" tint="-4.9989318521683403E-2"/>
      </bottom>
      <diagonal/>
    </border>
    <border>
      <left style="thin">
        <color theme="0" tint="-4.9989318521683403E-2"/>
      </left>
      <right style="thin">
        <color theme="0" tint="-0.14999847407452621"/>
      </right>
      <top style="thin">
        <color theme="0" tint="-0.14999847407452621"/>
      </top>
      <bottom style="thin">
        <color theme="0" tint="-0.14999847407452621"/>
      </bottom>
      <diagonal/>
    </border>
    <border>
      <left style="thin">
        <color theme="0" tint="-0.24994659260841701"/>
      </left>
      <right/>
      <top style="thin">
        <color theme="0" tint="-4.9989318521683403E-2"/>
      </top>
      <bottom/>
      <diagonal/>
    </border>
    <border>
      <left style="thin">
        <color theme="0" tint="-0.14999847407452621"/>
      </left>
      <right style="thin">
        <color theme="0" tint="-0.14999847407452621"/>
      </right>
      <top style="thin">
        <color theme="0" tint="-0.14999847407452621"/>
      </top>
      <bottom/>
      <diagonal/>
    </border>
    <border>
      <left/>
      <right/>
      <top style="thin">
        <color theme="0" tint="-4.9989318521683403E-2"/>
      </top>
      <bottom style="thin">
        <color theme="0" tint="-4.9989318521683403E-2"/>
      </bottom>
      <diagonal/>
    </border>
    <border>
      <left style="thin">
        <color theme="0" tint="-4.9989318521683403E-2"/>
      </left>
      <right style="thin">
        <color theme="0" tint="-0.24994659260841701"/>
      </right>
      <top/>
      <bottom/>
      <diagonal/>
    </border>
    <border>
      <left style="thin">
        <color theme="0" tint="-4.9989318521683403E-2"/>
      </left>
      <right style="thin">
        <color theme="0" tint="-0.24994659260841701"/>
      </right>
      <top style="thin">
        <color theme="0" tint="-0.14999847407452621"/>
      </top>
      <bottom/>
      <diagonal/>
    </border>
    <border>
      <left style="thin">
        <color theme="0" tint="-4.9989318521683403E-2"/>
      </left>
      <right style="thin">
        <color theme="0" tint="-0.24994659260841701"/>
      </right>
      <top/>
      <bottom style="thin">
        <color theme="0" tint="-0.14999847407452621"/>
      </bottom>
      <diagonal/>
    </border>
    <border>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top style="thin">
        <color theme="0" tint="-0.249977111117893"/>
      </top>
      <bottom/>
      <diagonal/>
    </border>
    <border>
      <left/>
      <right/>
      <top/>
      <bottom style="thin">
        <color theme="0" tint="-0.249977111117893"/>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thin">
        <color theme="0" tint="-0.14999847407452621"/>
      </left>
      <right/>
      <top/>
      <bottom/>
      <diagonal/>
    </border>
    <border>
      <left style="thin">
        <color theme="0" tint="-4.9989318521683403E-2"/>
      </left>
      <right style="thin">
        <color theme="0" tint="-4.9989318521683403E-2"/>
      </right>
      <top/>
      <bottom style="thin">
        <color theme="0" tint="-4.9989318521683403E-2"/>
      </bottom>
      <diagonal/>
    </border>
    <border>
      <left style="thin">
        <color theme="0" tint="-0.249977111117893"/>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4.9989318521683403E-2"/>
      </left>
      <right/>
      <top style="thin">
        <color theme="0" tint="-0.14999847407452621"/>
      </top>
      <bottom style="thin">
        <color theme="0" tint="-0.14999847407452621"/>
      </bottom>
      <diagonal/>
    </border>
    <border>
      <left style="thin">
        <color theme="0" tint="-0.24994659260841701"/>
      </left>
      <right/>
      <top/>
      <bottom/>
      <diagonal/>
    </border>
    <border>
      <left style="thin">
        <color theme="0" tint="-0.14999847407452621"/>
      </left>
      <right style="thin">
        <color theme="0" tint="-0.24994659260841701"/>
      </right>
      <top style="thin">
        <color theme="0" tint="-0.14999847407452621"/>
      </top>
      <bottom style="thin">
        <color theme="0" tint="-0.14999847407452621"/>
      </bottom>
      <diagonal/>
    </border>
    <border>
      <left style="thin">
        <color theme="0" tint="-4.9989318521683403E-2"/>
      </left>
      <right style="thin">
        <color theme="0" tint="-0.14999847407452621"/>
      </right>
      <top style="thin">
        <color theme="0" tint="-4.9989318521683403E-2"/>
      </top>
      <bottom style="thin">
        <color theme="0" tint="-4.9989318521683403E-2"/>
      </bottom>
      <diagonal/>
    </border>
    <border>
      <left style="thin">
        <color theme="0" tint="-4.9989318521683403E-2"/>
      </left>
      <right style="thin">
        <color theme="0" tint="-0.14999847407452621"/>
      </right>
      <top style="thin">
        <color theme="0" tint="-4.9989318521683403E-2"/>
      </top>
      <bottom style="thin">
        <color theme="0" tint="-0.14999847407452621"/>
      </bottom>
      <diagonal/>
    </border>
    <border>
      <left style="thin">
        <color theme="0" tint="-0.24994659260841701"/>
      </left>
      <right style="thin">
        <color theme="0" tint="-4.9989318521683403E-2"/>
      </right>
      <top style="thin">
        <color theme="0" tint="-4.9989318521683403E-2"/>
      </top>
      <bottom style="thin">
        <color theme="0" tint="-0.14999847407452621"/>
      </bottom>
      <diagonal/>
    </border>
    <border>
      <left/>
      <right/>
      <top style="thin">
        <color theme="0" tint="-4.9989318521683403E-2"/>
      </top>
      <bottom/>
      <diagonal/>
    </border>
    <border>
      <left style="thin">
        <color theme="0" tint="-4.9989318521683403E-2"/>
      </left>
      <right style="thin">
        <color theme="0" tint="-4.9989318521683403E-2"/>
      </right>
      <top style="thin">
        <color theme="0" tint="-0.14999847407452621"/>
      </top>
      <bottom style="thin">
        <color theme="0" tint="-0.14999847407452621"/>
      </bottom>
      <diagonal/>
    </border>
    <border>
      <left/>
      <right style="thin">
        <color theme="0" tint="-0.24994659260841701"/>
      </right>
      <top style="thin">
        <color theme="0" tint="-4.9989318521683403E-2"/>
      </top>
      <bottom/>
      <diagonal/>
    </border>
    <border>
      <left/>
      <right/>
      <top style="thin">
        <color theme="0" tint="-0.14999847407452621"/>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style="thin">
        <color theme="0" tint="-0.14999847407452621"/>
      </top>
      <bottom/>
      <diagonal/>
    </border>
    <border>
      <left style="thin">
        <color theme="0" tint="-0.24994659260841701"/>
      </left>
      <right style="thin">
        <color theme="0" tint="-0.24994659260841701"/>
      </right>
      <top style="thin">
        <color theme="0" tint="-0.14999847407452621"/>
      </top>
      <bottom style="thin">
        <color theme="0" tint="-0.14999847407452621"/>
      </bottom>
      <diagonal/>
    </border>
    <border>
      <left style="thin">
        <color theme="0" tint="-0.2499465926084170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theme="0" tint="-0.249977111117893"/>
      </left>
      <right style="medium">
        <color theme="0" tint="-0.249977111117893"/>
      </right>
      <top style="thin">
        <color theme="0" tint="-0.14999847407452621"/>
      </top>
      <bottom style="medium">
        <color theme="0" tint="-0.249977111117893"/>
      </bottom>
      <diagonal/>
    </border>
    <border>
      <left/>
      <right style="thin">
        <color theme="0" tint="-0.249977111117893"/>
      </right>
      <top/>
      <bottom/>
      <diagonal/>
    </border>
    <border>
      <left style="thin">
        <color theme="0" tint="-4.9989318521683403E-2"/>
      </left>
      <right style="thin">
        <color theme="0" tint="-0.24994659260841701"/>
      </right>
      <top style="thin">
        <color theme="0" tint="-0.249977111117893"/>
      </top>
      <bottom style="thin">
        <color theme="0" tint="-0.14999847407452621"/>
      </bottom>
      <diagonal/>
    </border>
    <border>
      <left/>
      <right style="thin">
        <color theme="0" tint="-0.24994659260841701"/>
      </right>
      <top style="thin">
        <color theme="0" tint="-0.14999847407452621"/>
      </top>
      <bottom/>
      <diagonal/>
    </border>
    <border>
      <left/>
      <right/>
      <top style="thin">
        <color theme="0" tint="-0.249977111117893"/>
      </top>
      <bottom style="double">
        <color theme="0" tint="-0.249977111117893"/>
      </bottom>
      <diagonal/>
    </border>
    <border>
      <left style="thin">
        <color theme="0" tint="-0.249977111117893"/>
      </left>
      <right/>
      <top style="thin">
        <color theme="0" tint="-0.249977111117893"/>
      </top>
      <bottom style="double">
        <color theme="0" tint="-0.249977111117893"/>
      </bottom>
      <diagonal/>
    </border>
    <border>
      <left style="thin">
        <color theme="0" tint="-0.14999847407452621"/>
      </left>
      <right style="thin">
        <color theme="0" tint="-0.14999847407452621"/>
      </right>
      <top style="thin">
        <color theme="0" tint="-0.249977111117893"/>
      </top>
      <bottom style="double">
        <color theme="0" tint="-0.249977111117893"/>
      </bottom>
      <diagonal/>
    </border>
    <border>
      <left/>
      <right style="thin">
        <color theme="0" tint="-0.14999847407452621"/>
      </right>
      <top style="thin">
        <color theme="0" tint="-0.249977111117893"/>
      </top>
      <bottom style="double">
        <color theme="0" tint="-0.249977111117893"/>
      </bottom>
      <diagonal/>
    </border>
    <border>
      <left style="thin">
        <color theme="0" tint="-0.14999847407452621"/>
      </left>
      <right/>
      <top style="thin">
        <color theme="0" tint="-0.249977111117893"/>
      </top>
      <bottom style="double">
        <color theme="0" tint="-0.249977111117893"/>
      </bottom>
      <diagonal/>
    </border>
    <border>
      <left style="thin">
        <color theme="0" tint="-0.14999847407452621"/>
      </left>
      <right style="thin">
        <color theme="0" tint="-0.249977111117893"/>
      </right>
      <top style="thin">
        <color theme="0" tint="-0.249977111117893"/>
      </top>
      <bottom style="double">
        <color theme="0" tint="-0.249977111117893"/>
      </bottom>
      <diagonal/>
    </border>
    <border>
      <left style="thin">
        <color theme="0" tint="-0.24994659260841701"/>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0.14999847407452621"/>
      </top>
      <bottom/>
      <diagonal/>
    </border>
    <border>
      <left style="thin">
        <color theme="0" tint="-4.9989318521683403E-2"/>
      </left>
      <right style="thin">
        <color theme="0" tint="-0.14999847407452621"/>
      </right>
      <top style="thin">
        <color theme="0" tint="-4.9989318521683403E-2"/>
      </top>
      <bottom/>
      <diagonal/>
    </border>
    <border>
      <left style="thin">
        <color theme="0" tint="-4.9989318521683403E-2"/>
      </left>
      <right style="thin">
        <color theme="0" tint="-0.14999847407452621"/>
      </right>
      <top style="thin">
        <color theme="0" tint="-0.14999847407452621"/>
      </top>
      <bottom/>
      <diagonal/>
    </border>
    <border>
      <left/>
      <right style="thin">
        <color theme="0" tint="-0.24994659260841701"/>
      </right>
      <top style="thin">
        <color theme="0" tint="-0.24994659260841701"/>
      </top>
      <bottom/>
      <diagonal/>
    </border>
    <border>
      <left style="thin">
        <color theme="0" tint="-4.9989318521683403E-2"/>
      </left>
      <right style="thin">
        <color theme="0" tint="-0.24994659260841701"/>
      </right>
      <top style="thin">
        <color theme="0" tint="-0.249977111117893"/>
      </top>
      <bottom style="double">
        <color theme="0" tint="-0.249977111117893"/>
      </bottom>
      <diagonal/>
    </border>
    <border>
      <left style="thin">
        <color theme="0" tint="-4.9989318521683403E-2"/>
      </left>
      <right/>
      <top style="thin">
        <color theme="0" tint="-0.14999847407452621"/>
      </top>
      <bottom/>
      <diagonal/>
    </border>
    <border>
      <left style="thin">
        <color theme="0" tint="-0.24994659260841701"/>
      </left>
      <right style="thin">
        <color theme="0" tint="-0.14999847407452621"/>
      </right>
      <top style="thin">
        <color theme="0" tint="-4.9989318521683403E-2"/>
      </top>
      <bottom style="thin">
        <color theme="0" tint="-0.14999847407452621"/>
      </bottom>
      <diagonal/>
    </border>
    <border>
      <left style="thin">
        <color theme="0" tint="-0.24994659260841701"/>
      </left>
      <right style="thin">
        <color theme="0" tint="-0.24994659260841701"/>
      </right>
      <top/>
      <bottom style="thin">
        <color theme="0" tint="-0.14999847407452621"/>
      </bottom>
      <diagonal/>
    </border>
    <border>
      <left style="thin">
        <color theme="0" tint="-0.24994659260841701"/>
      </left>
      <right style="thin">
        <color theme="0" tint="-0.24994659260841701"/>
      </right>
      <top style="thin">
        <color theme="0" tint="-4.9989318521683403E-2"/>
      </top>
      <bottom style="thin">
        <color theme="0" tint="-0.14999847407452621"/>
      </bottom>
      <diagonal/>
    </border>
    <border>
      <left/>
      <right style="thin">
        <color theme="0" tint="-0.14999847407452621"/>
      </right>
      <top style="thin">
        <color theme="0" tint="-4.9989318521683403E-2"/>
      </top>
      <bottom style="thin">
        <color theme="0" tint="-4.9989318521683403E-2"/>
      </bottom>
      <diagonal/>
    </border>
    <border>
      <left style="thin">
        <color theme="0" tint="-0.24994659260841701"/>
      </left>
      <right/>
      <top/>
      <bottom style="thin">
        <color theme="0" tint="-0.14999847407452621"/>
      </bottom>
      <diagonal/>
    </border>
    <border>
      <left style="thin">
        <color theme="0" tint="-0.14999847407452621"/>
      </left>
      <right style="thin">
        <color theme="0" tint="-0.24994659260841701"/>
      </right>
      <top style="thin">
        <color theme="0" tint="-4.9989318521683403E-2"/>
      </top>
      <bottom style="thin">
        <color theme="0" tint="-0.14999847407452621"/>
      </bottom>
      <diagonal/>
    </border>
    <border>
      <left/>
      <right style="thin">
        <color theme="0" tint="-0.24994659260841701"/>
      </right>
      <top/>
      <bottom/>
      <diagonal/>
    </border>
    <border>
      <left/>
      <right/>
      <top style="double">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4.9989318521683403E-2"/>
      </left>
      <right style="thin">
        <color theme="0" tint="-0.14999847407452621"/>
      </right>
      <top style="thin">
        <color theme="0" tint="-0.14999847407452621"/>
      </top>
      <bottom style="thin">
        <color theme="0" tint="-0.249977111117893"/>
      </bottom>
      <diagonal/>
    </border>
    <border>
      <left/>
      <right style="thin">
        <color theme="0" tint="-0.34998626667073579"/>
      </right>
      <top style="thin">
        <color theme="0" tint="-0.249977111117893"/>
      </top>
      <bottom style="double">
        <color theme="0" tint="-0.249977111117893"/>
      </bottom>
      <diagonal/>
    </border>
    <border>
      <left style="medium">
        <color theme="0" tint="-0.249977111117893"/>
      </left>
      <right style="medium">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D9D9D9"/>
      </right>
      <top style="thin">
        <color rgb="FFD9D9D9"/>
      </top>
      <bottom style="thin">
        <color rgb="FFD9D9D9"/>
      </bottom>
      <diagonal/>
    </border>
    <border>
      <left style="thin">
        <color theme="0" tint="-0.24994659260841701"/>
      </left>
      <right style="thin">
        <color theme="0" tint="-0.249977111117893"/>
      </right>
      <top style="thin">
        <color theme="0" tint="-4.9989318521683403E-2"/>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style="thin">
        <color rgb="FFD9D9D9"/>
      </top>
      <bottom style="thin">
        <color rgb="FFD9D9D9"/>
      </bottom>
      <diagonal/>
    </border>
    <border>
      <left/>
      <right style="thin">
        <color theme="0" tint="-0.249977111117893"/>
      </right>
      <top style="thin">
        <color rgb="FFD9D9D9"/>
      </top>
      <bottom style="thin">
        <color theme="0" tint="-4.9989318521683403E-2"/>
      </bottom>
      <diagonal/>
    </border>
    <border>
      <left/>
      <right style="thin">
        <color theme="0" tint="-0.249977111117893"/>
      </right>
      <top style="thin">
        <color theme="0" tint="-4.9989318521683403E-2"/>
      </top>
      <bottom style="thin">
        <color theme="0" tint="-4.9989318521683403E-2"/>
      </bottom>
      <diagonal/>
    </border>
    <border>
      <left/>
      <right style="thin">
        <color theme="0" tint="-0.249977111117893"/>
      </right>
      <top style="thin">
        <color theme="0" tint="-4.9989318521683403E-2"/>
      </top>
      <bottom style="thin">
        <color theme="0" tint="-0.249977111117893"/>
      </bottom>
      <diagonal/>
    </border>
    <border>
      <left style="thin">
        <color theme="0" tint="-0.14999847407452621"/>
      </left>
      <right style="thin">
        <color theme="0" tint="-0.249977111117893"/>
      </right>
      <top style="thin">
        <color theme="0" tint="-0.14999847407452621"/>
      </top>
      <bottom style="thin">
        <color theme="0" tint="-0.14999847407452621"/>
      </bottom>
      <diagonal/>
    </border>
    <border>
      <left style="thin">
        <color theme="0" tint="-0.24994659260841701"/>
      </left>
      <right style="medium">
        <color theme="0" tint="-0.34998626667073579"/>
      </right>
      <top style="thin">
        <color theme="0" tint="-4.9989318521683403E-2"/>
      </top>
      <bottom style="thin">
        <color theme="0" tint="-4.9989318521683403E-2"/>
      </bottom>
      <diagonal/>
    </border>
    <border>
      <left/>
      <right style="medium">
        <color theme="0" tint="-0.34998626667073579"/>
      </right>
      <top/>
      <bottom/>
      <diagonal/>
    </border>
    <border>
      <left/>
      <right style="medium">
        <color theme="0" tint="-0.34998626667073579"/>
      </right>
      <top style="thin">
        <color theme="0" tint="-0.249977111117893"/>
      </top>
      <bottom style="double">
        <color theme="0" tint="-0.249977111117893"/>
      </bottom>
      <diagonal/>
    </border>
    <border>
      <left/>
      <right style="medium">
        <color theme="0" tint="-0.34998626667073579"/>
      </right>
      <top style="thin">
        <color theme="0" tint="-0.249977111117893"/>
      </top>
      <bottom/>
      <diagonal/>
    </border>
    <border>
      <left style="thin">
        <color theme="0" tint="-0.24994659260841701"/>
      </left>
      <right style="medium">
        <color theme="0" tint="-0.34998626667073579"/>
      </right>
      <top style="thin">
        <color theme="0" tint="-0.14999847407452621"/>
      </top>
      <bottom style="thin">
        <color theme="0" tint="-0.249977111117893"/>
      </bottom>
      <diagonal/>
    </border>
    <border>
      <left style="thin">
        <color theme="0" tint="-0.24994659260841701"/>
      </left>
      <right style="medium">
        <color theme="0" tint="-0.34998626667073579"/>
      </right>
      <top style="thin">
        <color theme="0" tint="-0.14999847407452621"/>
      </top>
      <bottom style="thin">
        <color theme="0" tint="-0.14999847407452621"/>
      </bottom>
      <diagonal/>
    </border>
    <border>
      <left style="thin">
        <color theme="0" tint="-0.14999847407452621"/>
      </left>
      <right style="medium">
        <color theme="0" tint="-0.34998626667073579"/>
      </right>
      <top style="thin">
        <color theme="0" tint="-0.14999847407452621"/>
      </top>
      <bottom style="thin">
        <color theme="0" tint="-0.249977111117893"/>
      </bottom>
      <diagonal/>
    </border>
    <border>
      <left style="thin">
        <color theme="0" tint="-0.14999847407452621"/>
      </left>
      <right style="medium">
        <color theme="0" tint="-0.34998626667073579"/>
      </right>
      <top style="thin">
        <color theme="0" tint="-0.14999847407452621"/>
      </top>
      <bottom style="thin">
        <color theme="0" tint="-0.14999847407452621"/>
      </bottom>
      <diagonal/>
    </border>
    <border>
      <left style="thin">
        <color theme="0" tint="-0.249977111117893"/>
      </left>
      <right style="thin">
        <color theme="0" tint="-0.24994659260841701"/>
      </right>
      <top style="thin">
        <color theme="0" tint="-0.14999847407452621"/>
      </top>
      <bottom style="thin">
        <color theme="0" tint="-0.14999847407452621"/>
      </bottom>
      <diagonal/>
    </border>
    <border>
      <left/>
      <right/>
      <top/>
      <bottom style="double">
        <color theme="0" tint="-0.249977111117893"/>
      </bottom>
      <diagonal/>
    </border>
    <border>
      <left style="thin">
        <color theme="0" tint="-0.249977111117893"/>
      </left>
      <right style="thin">
        <color theme="0" tint="-0.249977111117893"/>
      </right>
      <top style="thin">
        <color theme="0" tint="-0.14999847407452621"/>
      </top>
      <bottom style="double">
        <color theme="0" tint="-0.249977111117893"/>
      </bottom>
      <diagonal/>
    </border>
    <border>
      <left style="thin">
        <color theme="0" tint="-0.249977111117893"/>
      </left>
      <right/>
      <top style="thin">
        <color theme="0" tint="-0.14999847407452621"/>
      </top>
      <bottom style="double">
        <color theme="0" tint="-0.249977111117893"/>
      </bottom>
      <diagonal/>
    </border>
    <border>
      <left/>
      <right style="thin">
        <color theme="0" tint="-0.24994659260841701"/>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14999847407452621"/>
      </top>
      <bottom style="thin">
        <color theme="0" tint="-0.14999847407452621"/>
      </bottom>
      <diagonal/>
    </border>
    <border>
      <left/>
      <right style="thin">
        <color theme="0" tint="-0.249977111117893"/>
      </right>
      <top style="thin">
        <color theme="0" tint="-0.14999847407452621"/>
      </top>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bottom style="thin">
        <color theme="0" tint="-0.14999847407452621"/>
      </bottom>
      <diagonal/>
    </border>
    <border>
      <left/>
      <right/>
      <top/>
      <bottom style="thin">
        <color theme="0" tint="-4.9989318521683403E-2"/>
      </bottom>
      <diagonal/>
    </border>
    <border>
      <left/>
      <right style="medium">
        <color theme="0" tint="-0.34998626667073579"/>
      </right>
      <top/>
      <bottom style="thin">
        <color theme="0" tint="-4.9989318521683403E-2"/>
      </bottom>
      <diagonal/>
    </border>
    <border>
      <left style="thin">
        <color theme="0" tint="-0.14999847407452621"/>
      </left>
      <right style="thin">
        <color theme="0" tint="-0.249977111117893"/>
      </right>
      <top/>
      <bottom style="thin">
        <color theme="0" tint="-0.14999847407452621"/>
      </bottom>
      <diagonal/>
    </border>
    <border>
      <left style="thin">
        <color theme="0" tint="-0.249977111117893"/>
      </left>
      <right style="thin">
        <color theme="0" tint="-0.24994659260841701"/>
      </right>
      <top/>
      <bottom style="double">
        <color theme="0" tint="-0.249977111117893"/>
      </bottom>
      <diagonal/>
    </border>
    <border>
      <left style="thin">
        <color theme="0" tint="-0.24994659260841701"/>
      </left>
      <right style="thin">
        <color theme="0" tint="-0.249977111117893"/>
      </right>
      <top style="thin">
        <color theme="0" tint="-0.14999847407452621"/>
      </top>
      <bottom style="thin">
        <color theme="0" tint="-0.14999847407452621"/>
      </bottom>
      <diagonal/>
    </border>
    <border>
      <left style="thin">
        <color theme="0" tint="-4.9989318521683403E-2"/>
      </left>
      <right style="thin">
        <color theme="0" tint="-0.24994659260841701"/>
      </right>
      <top/>
      <bottom style="double">
        <color theme="0" tint="-0.249977111117893"/>
      </bottom>
      <diagonal/>
    </border>
    <border>
      <left/>
      <right style="thin">
        <color theme="0" tint="-0.249977111117893"/>
      </right>
      <top/>
      <bottom style="double">
        <color theme="0" tint="-0.249977111117893"/>
      </bottom>
      <diagonal/>
    </border>
    <border>
      <left/>
      <right style="thin">
        <color theme="0" tint="-0.249977111117893"/>
      </right>
      <top style="thin">
        <color theme="0" tint="-0.24994659260841701"/>
      </top>
      <bottom/>
      <diagonal/>
    </border>
    <border>
      <left/>
      <right style="medium">
        <color theme="0" tint="-0.34998626667073579"/>
      </right>
      <top style="thin">
        <color theme="0" tint="-0.14999847407452621"/>
      </top>
      <bottom style="thin">
        <color theme="0" tint="-0.14999847407452621"/>
      </bottom>
      <diagonal/>
    </border>
    <border>
      <left style="thin">
        <color theme="0" tint="-0.24994659260841701"/>
      </left>
      <right style="thin">
        <color theme="0" tint="-0.24994659260841701"/>
      </right>
      <top/>
      <bottom style="thin">
        <color theme="0" tint="-4.9989318521683403E-2"/>
      </bottom>
      <diagonal/>
    </border>
    <border>
      <left/>
      <right style="thin">
        <color theme="0" tint="-0.249977111117893"/>
      </right>
      <top/>
      <bottom style="thin">
        <color theme="0" tint="-0.14999847407452621"/>
      </bottom>
      <diagonal/>
    </border>
    <border>
      <left style="thin">
        <color theme="0" tint="-0.24994659260841701"/>
      </left>
      <right/>
      <top style="thin">
        <color theme="0" tint="-0.14999847407452621"/>
      </top>
      <bottom style="double">
        <color theme="0" tint="-0.249977111117893"/>
      </bottom>
      <diagonal/>
    </border>
    <border>
      <left style="thin">
        <color theme="0" tint="-0.24994659260841701"/>
      </left>
      <right/>
      <top style="thin">
        <color theme="0" tint="-0.14999847407452621"/>
      </top>
      <bottom/>
      <diagonal/>
    </border>
    <border>
      <left style="thin">
        <color theme="0" tint="-0.249977111117893"/>
      </left>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14999847407452621"/>
      </top>
      <bottom style="double">
        <color theme="0" tint="-0.249977111117893"/>
      </bottom>
      <diagonal/>
    </border>
    <border>
      <left style="medium">
        <color theme="0" tint="-0.34998626667073579"/>
      </left>
      <right/>
      <top/>
      <bottom/>
      <diagonal/>
    </border>
    <border>
      <left style="thin">
        <color theme="0" tint="-0.14999847407452621"/>
      </left>
      <right style="medium">
        <color theme="0" tint="-0.34998626667073579"/>
      </right>
      <top style="thin">
        <color theme="0" tint="-0.14999847407452621"/>
      </top>
      <bottom/>
      <diagonal/>
    </border>
    <border>
      <left style="thin">
        <color theme="0" tint="-0.14999847407452621"/>
      </left>
      <right style="thin">
        <color theme="0" tint="-0.14999847407452621"/>
      </right>
      <top/>
      <bottom/>
      <diagonal/>
    </border>
  </borders>
  <cellStyleXfs count="11">
    <xf numFmtId="0" fontId="0" fillId="0" borderId="0"/>
    <xf numFmtId="0" fontId="7" fillId="2"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10" fillId="5" borderId="0">
      <alignment horizontal="left" vertical="top" wrapText="1"/>
    </xf>
    <xf numFmtId="0" fontId="11" fillId="4" borderId="2">
      <alignment horizontal="right"/>
    </xf>
    <xf numFmtId="0" fontId="6" fillId="0" borderId="0"/>
    <xf numFmtId="0" fontId="12" fillId="0" borderId="0" applyNumberFormat="0" applyFill="0" applyBorder="0" applyAlignment="0" applyProtection="0">
      <alignment vertical="top"/>
      <protection locked="0"/>
    </xf>
    <xf numFmtId="0" fontId="13" fillId="0" borderId="0"/>
    <xf numFmtId="0" fontId="63" fillId="0" borderId="0" applyNumberFormat="0" applyFill="0" applyBorder="0" applyAlignment="0" applyProtection="0"/>
    <xf numFmtId="9" fontId="6" fillId="0" borderId="0" applyFont="0" applyFill="0" applyBorder="0" applyAlignment="0" applyProtection="0"/>
  </cellStyleXfs>
  <cellXfs count="631">
    <xf numFmtId="0" fontId="0" fillId="0" borderId="0" xfId="0"/>
    <xf numFmtId="0" fontId="0" fillId="0" borderId="0" xfId="0" applyAlignment="1">
      <alignment wrapText="1"/>
    </xf>
    <xf numFmtId="0" fontId="9" fillId="0" borderId="0" xfId="0" applyFont="1"/>
    <xf numFmtId="0" fontId="2" fillId="0" borderId="0" xfId="0" applyFont="1" applyAlignment="1">
      <alignment wrapText="1"/>
    </xf>
    <xf numFmtId="0" fontId="1" fillId="0" borderId="0" xfId="0" applyFont="1" applyAlignment="1">
      <alignment horizontal="center" wrapText="1"/>
    </xf>
    <xf numFmtId="0" fontId="5" fillId="0" borderId="0" xfId="0" applyFont="1" applyAlignment="1">
      <alignment horizontal="left" vertical="center" wrapText="1"/>
    </xf>
    <xf numFmtId="0" fontId="9" fillId="4" borderId="0" xfId="0" applyFont="1" applyFill="1"/>
    <xf numFmtId="0" fontId="9" fillId="4" borderId="0" xfId="0" applyFont="1" applyFill="1" applyAlignment="1">
      <alignment horizontal="left" vertical="top" wrapText="1"/>
    </xf>
    <xf numFmtId="0" fontId="9" fillId="4" borderId="0" xfId="0" applyFont="1" applyFill="1" applyAlignment="1">
      <alignment wrapText="1"/>
    </xf>
    <xf numFmtId="0" fontId="10" fillId="4" borderId="0" xfId="0" applyFont="1" applyFill="1" applyAlignment="1">
      <alignment horizontal="left" vertical="top" wrapText="1"/>
    </xf>
    <xf numFmtId="0" fontId="17" fillId="0" borderId="28" xfId="0" applyFont="1" applyBorder="1" applyAlignment="1" applyProtection="1">
      <alignment wrapText="1"/>
      <protection locked="0"/>
    </xf>
    <xf numFmtId="0" fontId="17" fillId="9" borderId="15" xfId="0" applyFont="1" applyFill="1" applyBorder="1" applyAlignment="1" applyProtection="1">
      <alignment wrapText="1"/>
      <protection locked="0"/>
    </xf>
    <xf numFmtId="0" fontId="17" fillId="9" borderId="17" xfId="0" applyFont="1" applyFill="1" applyBorder="1" applyAlignment="1" applyProtection="1">
      <alignment wrapText="1"/>
      <protection locked="0"/>
    </xf>
    <xf numFmtId="0" fontId="17" fillId="0" borderId="13" xfId="0" applyFont="1" applyBorder="1" applyAlignment="1" applyProtection="1">
      <alignment wrapText="1"/>
      <protection locked="0"/>
    </xf>
    <xf numFmtId="0" fontId="17" fillId="0" borderId="26" xfId="0" applyFont="1" applyBorder="1" applyAlignment="1" applyProtection="1">
      <alignment wrapText="1"/>
      <protection locked="0"/>
    </xf>
    <xf numFmtId="0" fontId="17" fillId="0" borderId="9" xfId="0" applyFont="1" applyBorder="1" applyAlignment="1" applyProtection="1">
      <alignment wrapText="1"/>
      <protection locked="0"/>
    </xf>
    <xf numFmtId="0" fontId="17" fillId="0" borderId="27" xfId="0" applyFont="1" applyBorder="1" applyAlignment="1" applyProtection="1">
      <alignment wrapText="1"/>
      <protection locked="0"/>
    </xf>
    <xf numFmtId="0" fontId="17" fillId="9" borderId="25" xfId="0" applyFont="1" applyFill="1" applyBorder="1" applyAlignment="1" applyProtection="1">
      <alignment wrapText="1"/>
      <protection locked="0"/>
    </xf>
    <xf numFmtId="0" fontId="17" fillId="0" borderId="20" xfId="0" applyFont="1" applyBorder="1" applyAlignment="1" applyProtection="1">
      <alignment wrapText="1"/>
      <protection locked="0"/>
    </xf>
    <xf numFmtId="0" fontId="17" fillId="9" borderId="19" xfId="0" applyFont="1" applyFill="1" applyBorder="1" applyAlignment="1" applyProtection="1">
      <alignment wrapText="1"/>
      <protection locked="0"/>
    </xf>
    <xf numFmtId="0" fontId="17" fillId="9" borderId="23" xfId="0" applyFont="1" applyFill="1" applyBorder="1" applyAlignment="1" applyProtection="1">
      <alignment wrapText="1"/>
      <protection locked="0"/>
    </xf>
    <xf numFmtId="0" fontId="17" fillId="0" borderId="0" xfId="0" applyFont="1" applyAlignment="1">
      <alignment wrapText="1"/>
    </xf>
    <xf numFmtId="0" fontId="17" fillId="0" borderId="30" xfId="0" applyFont="1" applyBorder="1" applyAlignment="1" applyProtection="1">
      <alignment wrapText="1"/>
      <protection locked="0"/>
    </xf>
    <xf numFmtId="0" fontId="17" fillId="4" borderId="0" xfId="0" applyFont="1" applyFill="1" applyAlignment="1">
      <alignment wrapText="1"/>
    </xf>
    <xf numFmtId="164" fontId="17" fillId="4" borderId="20" xfId="0" applyNumberFormat="1" applyFont="1" applyFill="1" applyBorder="1" applyAlignment="1">
      <alignment wrapText="1"/>
    </xf>
    <xf numFmtId="164" fontId="16" fillId="7" borderId="0" xfId="1" applyNumberFormat="1" applyFont="1" applyFill="1" applyAlignment="1">
      <alignment horizontal="left" wrapText="1"/>
    </xf>
    <xf numFmtId="0" fontId="15" fillId="0" borderId="0" xfId="0" applyFont="1" applyAlignment="1">
      <alignment wrapText="1"/>
    </xf>
    <xf numFmtId="0" fontId="25" fillId="4" borderId="0" xfId="0" applyFont="1" applyFill="1" applyAlignment="1">
      <alignment wrapText="1"/>
    </xf>
    <xf numFmtId="0" fontId="25" fillId="4" borderId="0" xfId="0" applyFont="1" applyFill="1"/>
    <xf numFmtId="0" fontId="26" fillId="4" borderId="0" xfId="0" applyFont="1" applyFill="1" applyAlignment="1">
      <alignment horizontal="left" vertical="top" wrapText="1"/>
    </xf>
    <xf numFmtId="0" fontId="27" fillId="4" borderId="0" xfId="0" applyFont="1" applyFill="1" applyAlignment="1">
      <alignment wrapText="1"/>
    </xf>
    <xf numFmtId="0" fontId="26" fillId="4" borderId="0" xfId="4" applyFont="1" applyFill="1">
      <alignment horizontal="left" vertical="top" wrapText="1"/>
    </xf>
    <xf numFmtId="0" fontId="25" fillId="4" borderId="0" xfId="0" applyFont="1" applyFill="1" applyAlignment="1">
      <alignment vertical="top" wrapText="1"/>
    </xf>
    <xf numFmtId="0" fontId="25" fillId="4" borderId="0" xfId="0" applyFont="1" applyFill="1" applyAlignment="1">
      <alignment horizontal="left" vertical="top" wrapText="1"/>
    </xf>
    <xf numFmtId="0" fontId="17" fillId="4" borderId="0" xfId="0" applyFont="1" applyFill="1"/>
    <xf numFmtId="0" fontId="28" fillId="4" borderId="0" xfId="0" applyFont="1" applyFill="1"/>
    <xf numFmtId="0" fontId="17" fillId="0" borderId="0" xfId="0" applyFont="1"/>
    <xf numFmtId="0" fontId="17" fillId="7" borderId="0" xfId="2" applyFont="1" applyFill="1" applyAlignment="1">
      <alignment horizontal="right" wrapText="1"/>
    </xf>
    <xf numFmtId="0" fontId="17" fillId="7" borderId="10" xfId="2" applyFont="1" applyFill="1" applyBorder="1" applyAlignment="1">
      <alignment horizontal="right" wrapText="1"/>
    </xf>
    <xf numFmtId="0" fontId="17" fillId="4" borderId="0" xfId="2" applyFont="1" applyFill="1" applyAlignment="1">
      <alignment horizontal="right" wrapText="1"/>
    </xf>
    <xf numFmtId="165" fontId="17" fillId="4" borderId="0" xfId="0" applyNumberFormat="1" applyFont="1" applyFill="1" applyAlignment="1">
      <alignment wrapText="1"/>
    </xf>
    <xf numFmtId="0" fontId="17" fillId="4" borderId="0" xfId="0" applyFont="1" applyFill="1" applyAlignment="1" applyProtection="1">
      <alignment wrapText="1"/>
      <protection locked="0"/>
    </xf>
    <xf numFmtId="2" fontId="17" fillId="4" borderId="0" xfId="0" applyNumberFormat="1" applyFont="1" applyFill="1" applyAlignment="1">
      <alignment wrapText="1"/>
    </xf>
    <xf numFmtId="3" fontId="17" fillId="4" borderId="0" xfId="0" applyNumberFormat="1" applyFont="1" applyFill="1" applyAlignment="1">
      <alignment wrapText="1"/>
    </xf>
    <xf numFmtId="0" fontId="37" fillId="8" borderId="0" xfId="0" applyFont="1" applyFill="1" applyAlignment="1">
      <alignment horizontal="center" vertical="center" textRotation="90" wrapText="1"/>
    </xf>
    <xf numFmtId="0" fontId="35" fillId="4" borderId="0" xfId="0" applyFont="1" applyFill="1" applyAlignment="1">
      <alignment horizontal="center" vertical="top" textRotation="90" wrapText="1"/>
    </xf>
    <xf numFmtId="0" fontId="39" fillId="0" borderId="0" xfId="0" applyFont="1" applyAlignment="1">
      <alignment wrapText="1"/>
    </xf>
    <xf numFmtId="0" fontId="33" fillId="8" borderId="2" xfId="5" applyFont="1" applyFill="1" applyAlignment="1"/>
    <xf numFmtId="0" fontId="33" fillId="4" borderId="0" xfId="5" applyFont="1" applyBorder="1" applyAlignment="1"/>
    <xf numFmtId="0" fontId="20" fillId="4" borderId="0" xfId="0" applyFont="1" applyFill="1" applyAlignment="1">
      <alignment vertical="top" wrapText="1"/>
    </xf>
    <xf numFmtId="0" fontId="31" fillId="4" borderId="0" xfId="0" applyFont="1" applyFill="1" applyAlignment="1">
      <alignment vertical="top" wrapText="1"/>
    </xf>
    <xf numFmtId="2" fontId="9" fillId="4" borderId="0" xfId="0" applyNumberFormat="1" applyFont="1" applyFill="1"/>
    <xf numFmtId="2" fontId="1" fillId="0" borderId="0" xfId="0" applyNumberFormat="1" applyFont="1" applyAlignment="1">
      <alignment horizontal="center" wrapText="1"/>
    </xf>
    <xf numFmtId="2" fontId="17" fillId="4" borderId="20" xfId="0" applyNumberFormat="1" applyFont="1" applyFill="1" applyBorder="1" applyAlignment="1">
      <alignment wrapText="1"/>
    </xf>
    <xf numFmtId="2" fontId="0" fillId="0" borderId="0" xfId="0" applyNumberFormat="1" applyAlignment="1">
      <alignment wrapText="1"/>
    </xf>
    <xf numFmtId="10" fontId="9" fillId="4" borderId="0" xfId="0" applyNumberFormat="1" applyFont="1" applyFill="1"/>
    <xf numFmtId="10" fontId="1" fillId="0" borderId="0" xfId="0" applyNumberFormat="1" applyFont="1" applyAlignment="1">
      <alignment horizontal="center" wrapText="1"/>
    </xf>
    <xf numFmtId="10" fontId="17" fillId="4" borderId="7" xfId="0" applyNumberFormat="1" applyFont="1" applyFill="1" applyBorder="1" applyAlignment="1">
      <alignment wrapText="1"/>
    </xf>
    <xf numFmtId="10" fontId="0" fillId="0" borderId="0" xfId="0" applyNumberFormat="1" applyAlignment="1">
      <alignment wrapText="1"/>
    </xf>
    <xf numFmtId="2" fontId="17" fillId="0" borderId="0" xfId="0" applyNumberFormat="1" applyFont="1" applyAlignment="1">
      <alignment wrapText="1"/>
    </xf>
    <xf numFmtId="2" fontId="17" fillId="4" borderId="22" xfId="0" applyNumberFormat="1" applyFont="1" applyFill="1" applyBorder="1" applyAlignment="1">
      <alignment wrapText="1"/>
    </xf>
    <xf numFmtId="2" fontId="17" fillId="4" borderId="6" xfId="0" applyNumberFormat="1" applyFont="1" applyFill="1" applyBorder="1" applyAlignment="1">
      <alignment wrapText="1"/>
    </xf>
    <xf numFmtId="2" fontId="17" fillId="0" borderId="8" xfId="0" applyNumberFormat="1" applyFont="1" applyBorder="1" applyAlignment="1">
      <alignment wrapText="1"/>
    </xf>
    <xf numFmtId="2" fontId="17" fillId="0" borderId="30" xfId="0" applyNumberFormat="1" applyFont="1" applyBorder="1" applyAlignment="1">
      <alignment wrapText="1"/>
    </xf>
    <xf numFmtId="2" fontId="17" fillId="0" borderId="9" xfId="0" applyNumberFormat="1" applyFont="1" applyBorder="1" applyAlignment="1">
      <alignment wrapText="1"/>
    </xf>
    <xf numFmtId="10" fontId="17" fillId="4" borderId="24" xfId="0" applyNumberFormat="1" applyFont="1" applyFill="1" applyBorder="1" applyAlignment="1">
      <alignment wrapText="1"/>
    </xf>
    <xf numFmtId="3" fontId="0" fillId="0" borderId="0" xfId="0" applyNumberFormat="1" applyAlignment="1">
      <alignment wrapText="1"/>
    </xf>
    <xf numFmtId="3" fontId="1" fillId="0" borderId="0" xfId="0" applyNumberFormat="1" applyFont="1" applyAlignment="1">
      <alignment horizontal="center" wrapText="1"/>
    </xf>
    <xf numFmtId="3" fontId="17" fillId="9" borderId="15" xfId="0" applyNumberFormat="1" applyFont="1" applyFill="1" applyBorder="1" applyAlignment="1" applyProtection="1">
      <alignment wrapText="1"/>
      <protection locked="0"/>
    </xf>
    <xf numFmtId="3" fontId="17" fillId="9" borderId="19" xfId="0" applyNumberFormat="1" applyFont="1" applyFill="1" applyBorder="1" applyAlignment="1" applyProtection="1">
      <alignment wrapText="1"/>
      <protection locked="0"/>
    </xf>
    <xf numFmtId="2" fontId="17" fillId="4" borderId="7" xfId="0" applyNumberFormat="1" applyFont="1" applyFill="1" applyBorder="1" applyAlignment="1">
      <alignment wrapText="1"/>
    </xf>
    <xf numFmtId="2" fontId="29" fillId="0" borderId="6" xfId="0" applyNumberFormat="1" applyFont="1" applyBorder="1" applyAlignment="1">
      <alignment wrapText="1"/>
    </xf>
    <xf numFmtId="0" fontId="36" fillId="4" borderId="0" xfId="0" applyFont="1" applyFill="1" applyAlignment="1">
      <alignment horizontal="left" vertical="top" wrapText="1"/>
    </xf>
    <xf numFmtId="2" fontId="25" fillId="4" borderId="0" xfId="0" applyNumberFormat="1" applyFont="1" applyFill="1"/>
    <xf numFmtId="0" fontId="25" fillId="0" borderId="0" xfId="0" applyFont="1"/>
    <xf numFmtId="0" fontId="41" fillId="0" borderId="0" xfId="0" applyFont="1" applyAlignment="1">
      <alignment wrapText="1"/>
    </xf>
    <xf numFmtId="0" fontId="42" fillId="0" borderId="0" xfId="0" applyFont="1" applyAlignment="1">
      <alignment horizontal="center" wrapText="1"/>
    </xf>
    <xf numFmtId="2" fontId="42" fillId="0" borderId="0" xfId="0" applyNumberFormat="1" applyFont="1" applyAlignment="1">
      <alignment horizontal="center" wrapText="1"/>
    </xf>
    <xf numFmtId="0" fontId="43" fillId="0" borderId="0" xfId="0" applyFont="1" applyAlignment="1">
      <alignment wrapText="1"/>
    </xf>
    <xf numFmtId="0" fontId="17" fillId="0" borderId="4" xfId="0" applyFont="1" applyBorder="1" applyProtection="1">
      <protection locked="0"/>
    </xf>
    <xf numFmtId="0" fontId="17" fillId="0" borderId="5" xfId="0" applyFont="1" applyBorder="1" applyProtection="1">
      <protection locked="0"/>
    </xf>
    <xf numFmtId="0" fontId="17" fillId="0" borderId="0" xfId="0" applyFont="1" applyAlignment="1">
      <alignment horizontal="left" vertical="center" wrapText="1"/>
    </xf>
    <xf numFmtId="0" fontId="37" fillId="4" borderId="0" xfId="0" applyFont="1" applyFill="1" applyAlignment="1">
      <alignment horizontal="center" vertical="center" textRotation="90" wrapText="1"/>
    </xf>
    <xf numFmtId="10" fontId="25" fillId="4" borderId="0" xfId="0" applyNumberFormat="1" applyFont="1" applyFill="1"/>
    <xf numFmtId="0" fontId="27" fillId="0" borderId="0" xfId="0" applyFont="1" applyAlignment="1">
      <alignment wrapText="1"/>
    </xf>
    <xf numFmtId="0" fontId="25" fillId="0" borderId="0" xfId="0" applyFont="1" applyAlignment="1">
      <alignment horizontal="left" vertical="top" wrapText="1"/>
    </xf>
    <xf numFmtId="10" fontId="17" fillId="0" borderId="0" xfId="0" applyNumberFormat="1" applyFont="1" applyAlignment="1">
      <alignment wrapText="1"/>
    </xf>
    <xf numFmtId="10" fontId="42" fillId="0" borderId="0" xfId="0" applyNumberFormat="1" applyFont="1" applyAlignment="1">
      <alignment horizontal="center" wrapText="1"/>
    </xf>
    <xf numFmtId="3" fontId="25" fillId="4" borderId="0" xfId="0" applyNumberFormat="1" applyFont="1" applyFill="1" applyAlignment="1">
      <alignment wrapText="1"/>
    </xf>
    <xf numFmtId="2" fontId="25" fillId="0" borderId="0" xfId="0" applyNumberFormat="1" applyFont="1"/>
    <xf numFmtId="3" fontId="17" fillId="0" borderId="0" xfId="0" applyNumberFormat="1" applyFont="1" applyAlignment="1">
      <alignment wrapText="1"/>
    </xf>
    <xf numFmtId="3" fontId="42" fillId="0" borderId="0" xfId="0" applyNumberFormat="1" applyFont="1" applyAlignment="1">
      <alignment horizontal="center" wrapText="1"/>
    </xf>
    <xf numFmtId="164" fontId="25" fillId="4" borderId="0" xfId="0" applyNumberFormat="1" applyFont="1" applyFill="1"/>
    <xf numFmtId="164" fontId="25" fillId="0" borderId="0" xfId="0" applyNumberFormat="1" applyFont="1"/>
    <xf numFmtId="164" fontId="17" fillId="0" borderId="0" xfId="0" applyNumberFormat="1" applyFont="1" applyAlignment="1">
      <alignment wrapText="1"/>
    </xf>
    <xf numFmtId="164" fontId="42" fillId="0" borderId="0" xfId="0" applyNumberFormat="1" applyFont="1" applyAlignment="1">
      <alignment horizontal="center" wrapText="1"/>
    </xf>
    <xf numFmtId="0" fontId="17" fillId="0" borderId="4" xfId="0" applyFont="1" applyBorder="1"/>
    <xf numFmtId="0" fontId="17" fillId="0" borderId="5" xfId="0" applyFont="1" applyBorder="1"/>
    <xf numFmtId="0" fontId="17" fillId="4" borderId="7" xfId="0" applyFont="1" applyFill="1" applyBorder="1"/>
    <xf numFmtId="0" fontId="17" fillId="4" borderId="8" xfId="0" applyFont="1" applyFill="1" applyBorder="1"/>
    <xf numFmtId="0" fontId="17" fillId="4" borderId="7" xfId="0" applyFont="1" applyFill="1" applyBorder="1" applyAlignment="1">
      <alignment wrapText="1"/>
    </xf>
    <xf numFmtId="1" fontId="17" fillId="0" borderId="0" xfId="0" applyNumberFormat="1" applyFont="1" applyAlignment="1">
      <alignment wrapText="1"/>
    </xf>
    <xf numFmtId="1" fontId="29" fillId="0" borderId="0" xfId="0" applyNumberFormat="1" applyFont="1" applyAlignment="1">
      <alignment wrapText="1"/>
    </xf>
    <xf numFmtId="3" fontId="25" fillId="4" borderId="0" xfId="0" applyNumberFormat="1" applyFont="1" applyFill="1"/>
    <xf numFmtId="2" fontId="17" fillId="9" borderId="15" xfId="0" applyNumberFormat="1" applyFont="1" applyFill="1" applyBorder="1" applyAlignment="1" applyProtection="1">
      <alignment wrapText="1"/>
      <protection locked="0"/>
    </xf>
    <xf numFmtId="2" fontId="17" fillId="9" borderId="19" xfId="0" applyNumberFormat="1" applyFont="1" applyFill="1" applyBorder="1" applyAlignment="1" applyProtection="1">
      <alignment wrapText="1"/>
      <protection locked="0"/>
    </xf>
    <xf numFmtId="2" fontId="17" fillId="9" borderId="14" xfId="0" applyNumberFormat="1" applyFont="1" applyFill="1" applyBorder="1" applyAlignment="1" applyProtection="1">
      <alignment wrapText="1"/>
      <protection locked="0"/>
    </xf>
    <xf numFmtId="3" fontId="17" fillId="9" borderId="14" xfId="0" applyNumberFormat="1" applyFont="1" applyFill="1" applyBorder="1" applyAlignment="1" applyProtection="1">
      <alignment wrapText="1"/>
      <protection locked="0"/>
    </xf>
    <xf numFmtId="3" fontId="17" fillId="9" borderId="16" xfId="0" applyNumberFormat="1" applyFont="1" applyFill="1" applyBorder="1" applyAlignment="1" applyProtection="1">
      <alignment wrapText="1"/>
      <protection locked="0"/>
    </xf>
    <xf numFmtId="2" fontId="17" fillId="9" borderId="16" xfId="0" applyNumberFormat="1" applyFont="1" applyFill="1" applyBorder="1" applyAlignment="1" applyProtection="1">
      <alignment wrapText="1"/>
      <protection locked="0"/>
    </xf>
    <xf numFmtId="2" fontId="17" fillId="9" borderId="17" xfId="0" applyNumberFormat="1" applyFont="1" applyFill="1" applyBorder="1" applyAlignment="1" applyProtection="1">
      <alignment wrapText="1"/>
      <protection locked="0"/>
    </xf>
    <xf numFmtId="2" fontId="17" fillId="9" borderId="25" xfId="0" applyNumberFormat="1" applyFont="1" applyFill="1" applyBorder="1" applyAlignment="1" applyProtection="1">
      <alignment wrapText="1"/>
      <protection locked="0"/>
    </xf>
    <xf numFmtId="2" fontId="17" fillId="9" borderId="23" xfId="0" applyNumberFormat="1" applyFont="1" applyFill="1" applyBorder="1" applyAlignment="1" applyProtection="1">
      <alignment wrapText="1"/>
      <protection locked="0"/>
    </xf>
    <xf numFmtId="2" fontId="26" fillId="4" borderId="0" xfId="0" applyNumberFormat="1" applyFont="1" applyFill="1" applyAlignment="1">
      <alignment horizontal="left" vertical="top" wrapText="1"/>
    </xf>
    <xf numFmtId="2" fontId="17" fillId="4" borderId="24" xfId="0" applyNumberFormat="1" applyFont="1" applyFill="1" applyBorder="1" applyAlignment="1">
      <alignment wrapText="1"/>
    </xf>
    <xf numFmtId="3" fontId="9" fillId="4" borderId="0" xfId="0" applyNumberFormat="1" applyFont="1" applyFill="1"/>
    <xf numFmtId="10" fontId="17" fillId="4" borderId="17" xfId="0" applyNumberFormat="1" applyFont="1" applyFill="1" applyBorder="1" applyAlignment="1" applyProtection="1">
      <alignment wrapText="1"/>
      <protection locked="0"/>
    </xf>
    <xf numFmtId="10" fontId="17" fillId="4" borderId="19" xfId="0" applyNumberFormat="1" applyFont="1" applyFill="1" applyBorder="1" applyAlignment="1" applyProtection="1">
      <alignment wrapText="1"/>
      <protection locked="0"/>
    </xf>
    <xf numFmtId="3" fontId="17" fillId="9" borderId="17" xfId="0" applyNumberFormat="1" applyFont="1" applyFill="1" applyBorder="1" applyAlignment="1" applyProtection="1">
      <alignment wrapText="1"/>
      <protection locked="0"/>
    </xf>
    <xf numFmtId="3" fontId="17" fillId="9" borderId="25" xfId="0" applyNumberFormat="1" applyFont="1" applyFill="1" applyBorder="1" applyAlignment="1" applyProtection="1">
      <alignment wrapText="1"/>
      <protection locked="0"/>
    </xf>
    <xf numFmtId="3" fontId="17" fillId="9" borderId="23" xfId="0" applyNumberFormat="1" applyFont="1" applyFill="1" applyBorder="1" applyAlignment="1" applyProtection="1">
      <alignment wrapText="1"/>
      <protection locked="0"/>
    </xf>
    <xf numFmtId="10" fontId="17" fillId="0" borderId="8" xfId="0" applyNumberFormat="1" applyFont="1" applyBorder="1" applyAlignment="1">
      <alignment wrapText="1"/>
    </xf>
    <xf numFmtId="3" fontId="17" fillId="9" borderId="50" xfId="0" applyNumberFormat="1" applyFont="1" applyFill="1" applyBorder="1" applyAlignment="1" applyProtection="1">
      <alignment wrapText="1"/>
      <protection locked="0"/>
    </xf>
    <xf numFmtId="3" fontId="17" fillId="9" borderId="51" xfId="0" applyNumberFormat="1" applyFont="1" applyFill="1" applyBorder="1" applyAlignment="1" applyProtection="1">
      <alignment wrapText="1"/>
      <protection locked="0"/>
    </xf>
    <xf numFmtId="3" fontId="17" fillId="9" borderId="52" xfId="0" applyNumberFormat="1" applyFont="1" applyFill="1" applyBorder="1" applyAlignment="1" applyProtection="1">
      <alignment wrapText="1"/>
      <protection locked="0"/>
    </xf>
    <xf numFmtId="3" fontId="17" fillId="9" borderId="18" xfId="0" applyNumberFormat="1" applyFont="1" applyFill="1" applyBorder="1" applyAlignment="1" applyProtection="1">
      <alignment wrapText="1"/>
      <protection locked="0"/>
    </xf>
    <xf numFmtId="3" fontId="17" fillId="9" borderId="55" xfId="0" applyNumberFormat="1" applyFont="1" applyFill="1" applyBorder="1" applyAlignment="1" applyProtection="1">
      <alignment wrapText="1"/>
      <protection locked="0"/>
    </xf>
    <xf numFmtId="2" fontId="17" fillId="9" borderId="52" xfId="0" applyNumberFormat="1" applyFont="1" applyFill="1" applyBorder="1" applyAlignment="1" applyProtection="1">
      <alignment wrapText="1"/>
      <protection locked="0"/>
    </xf>
    <xf numFmtId="4" fontId="17" fillId="9" borderId="25" xfId="0" applyNumberFormat="1" applyFont="1" applyFill="1" applyBorder="1" applyAlignment="1" applyProtection="1">
      <alignment wrapText="1"/>
      <protection locked="0"/>
    </xf>
    <xf numFmtId="4" fontId="17" fillId="9" borderId="53" xfId="0" applyNumberFormat="1" applyFont="1" applyFill="1" applyBorder="1" applyAlignment="1" applyProtection="1">
      <alignment wrapText="1"/>
      <protection locked="0"/>
    </xf>
    <xf numFmtId="4" fontId="17" fillId="4" borderId="20" xfId="0" applyNumberFormat="1" applyFont="1" applyFill="1" applyBorder="1" applyAlignment="1">
      <alignment wrapText="1"/>
    </xf>
    <xf numFmtId="4" fontId="17" fillId="4" borderId="6" xfId="0" applyNumberFormat="1" applyFont="1" applyFill="1" applyBorder="1" applyAlignment="1">
      <alignment wrapText="1"/>
    </xf>
    <xf numFmtId="4" fontId="17" fillId="4" borderId="22" xfId="0" applyNumberFormat="1" applyFont="1" applyFill="1" applyBorder="1" applyAlignment="1">
      <alignment wrapText="1"/>
    </xf>
    <xf numFmtId="4" fontId="17" fillId="4" borderId="47" xfId="0" applyNumberFormat="1" applyFont="1" applyFill="1" applyBorder="1" applyAlignment="1">
      <alignment wrapText="1"/>
    </xf>
    <xf numFmtId="4" fontId="17" fillId="4" borderId="48" xfId="0" applyNumberFormat="1" applyFont="1" applyFill="1" applyBorder="1" applyAlignment="1">
      <alignment wrapText="1"/>
    </xf>
    <xf numFmtId="4" fontId="17" fillId="9" borderId="14" xfId="0" applyNumberFormat="1" applyFont="1" applyFill="1" applyBorder="1" applyAlignment="1" applyProtection="1">
      <alignment wrapText="1"/>
      <protection locked="0"/>
    </xf>
    <xf numFmtId="4" fontId="17" fillId="9" borderId="19" xfId="0" applyNumberFormat="1" applyFont="1" applyFill="1" applyBorder="1" applyAlignment="1" applyProtection="1">
      <alignment wrapText="1"/>
      <protection locked="0"/>
    </xf>
    <xf numFmtId="166" fontId="17" fillId="9" borderId="15" xfId="0" applyNumberFormat="1" applyFont="1" applyFill="1" applyBorder="1" applyAlignment="1" applyProtection="1">
      <alignment wrapText="1"/>
      <protection locked="0"/>
    </xf>
    <xf numFmtId="4" fontId="17" fillId="4" borderId="7" xfId="0" applyNumberFormat="1" applyFont="1" applyFill="1" applyBorder="1" applyAlignment="1">
      <alignment wrapText="1"/>
    </xf>
    <xf numFmtId="4" fontId="17" fillId="4" borderId="54" xfId="0" applyNumberFormat="1" applyFont="1" applyFill="1" applyBorder="1" applyAlignment="1">
      <alignment wrapText="1"/>
    </xf>
    <xf numFmtId="10" fontId="17" fillId="7" borderId="10" xfId="2" applyNumberFormat="1" applyFont="1" applyFill="1" applyBorder="1" applyAlignment="1">
      <alignment horizontal="right" wrapText="1"/>
    </xf>
    <xf numFmtId="0" fontId="44" fillId="4" borderId="0" xfId="0" applyFont="1" applyFill="1"/>
    <xf numFmtId="166" fontId="17" fillId="9" borderId="17" xfId="0" applyNumberFormat="1" applyFont="1" applyFill="1" applyBorder="1" applyAlignment="1" applyProtection="1">
      <alignment wrapText="1"/>
      <protection locked="0"/>
    </xf>
    <xf numFmtId="0" fontId="48" fillId="4" borderId="0" xfId="0" applyFont="1" applyFill="1" applyAlignment="1">
      <alignment vertical="center" wrapText="1" shrinkToFit="1"/>
    </xf>
    <xf numFmtId="0" fontId="48" fillId="4" borderId="0" xfId="0" applyFont="1" applyFill="1" applyAlignment="1">
      <alignment horizontal="left" vertical="center" wrapText="1" shrinkToFit="1"/>
    </xf>
    <xf numFmtId="0" fontId="49" fillId="0" borderId="0" xfId="0" applyFont="1"/>
    <xf numFmtId="0" fontId="29" fillId="0" borderId="0" xfId="0" applyFont="1" applyAlignment="1">
      <alignment wrapText="1"/>
    </xf>
    <xf numFmtId="0" fontId="17" fillId="0" borderId="1" xfId="0" applyFont="1" applyBorder="1"/>
    <xf numFmtId="0" fontId="29" fillId="0" borderId="0" xfId="0" applyFont="1"/>
    <xf numFmtId="0" fontId="33" fillId="8" borderId="0" xfId="5" applyFont="1" applyFill="1" applyBorder="1" applyAlignment="1"/>
    <xf numFmtId="0" fontId="33" fillId="8" borderId="0" xfId="5" applyFont="1" applyFill="1" applyBorder="1" applyAlignment="1">
      <alignment wrapText="1"/>
    </xf>
    <xf numFmtId="0" fontId="43" fillId="4" borderId="0" xfId="0" applyFont="1" applyFill="1" applyAlignment="1">
      <alignment wrapText="1"/>
    </xf>
    <xf numFmtId="165" fontId="43" fillId="4" borderId="0" xfId="0" applyNumberFormat="1" applyFont="1" applyFill="1" applyAlignment="1">
      <alignment wrapText="1"/>
    </xf>
    <xf numFmtId="2" fontId="28" fillId="0" borderId="0" xfId="0" applyNumberFormat="1" applyFont="1" applyAlignment="1">
      <alignment wrapText="1"/>
    </xf>
    <xf numFmtId="0" fontId="28" fillId="0" borderId="0" xfId="0" applyFont="1" applyAlignment="1">
      <alignment wrapText="1"/>
    </xf>
    <xf numFmtId="0" fontId="44" fillId="4" borderId="10" xfId="2" applyFont="1" applyFill="1" applyBorder="1" applyAlignment="1">
      <alignment wrapText="1"/>
    </xf>
    <xf numFmtId="2" fontId="44" fillId="4" borderId="0" xfId="2" applyNumberFormat="1" applyFont="1" applyFill="1" applyAlignment="1">
      <alignment wrapText="1"/>
    </xf>
    <xf numFmtId="3" fontId="44" fillId="4" borderId="0" xfId="2" applyNumberFormat="1" applyFont="1" applyFill="1" applyAlignment="1">
      <alignment wrapText="1"/>
    </xf>
    <xf numFmtId="2" fontId="44" fillId="4" borderId="10" xfId="2" applyNumberFormat="1" applyFont="1" applyFill="1" applyBorder="1" applyAlignment="1">
      <alignment wrapText="1"/>
    </xf>
    <xf numFmtId="10" fontId="44" fillId="4" borderId="0" xfId="2" applyNumberFormat="1" applyFont="1" applyFill="1" applyAlignment="1">
      <alignment wrapText="1"/>
    </xf>
    <xf numFmtId="2" fontId="44" fillId="4" borderId="12" xfId="2" applyNumberFormat="1" applyFont="1" applyFill="1" applyBorder="1" applyAlignment="1">
      <alignment wrapText="1"/>
    </xf>
    <xf numFmtId="0" fontId="44" fillId="4" borderId="0" xfId="2" applyFont="1" applyFill="1" applyAlignment="1">
      <alignment wrapText="1"/>
    </xf>
    <xf numFmtId="10" fontId="44" fillId="4" borderId="12" xfId="2" applyNumberFormat="1" applyFont="1" applyFill="1" applyBorder="1" applyAlignment="1">
      <alignment wrapText="1"/>
    </xf>
    <xf numFmtId="0" fontId="44" fillId="0" borderId="0" xfId="0" applyFont="1" applyAlignment="1">
      <alignment wrapText="1"/>
    </xf>
    <xf numFmtId="2" fontId="17" fillId="0" borderId="56" xfId="0" applyNumberFormat="1" applyFont="1" applyBorder="1" applyAlignment="1">
      <alignment wrapText="1"/>
    </xf>
    <xf numFmtId="3" fontId="17" fillId="0" borderId="56" xfId="0" applyNumberFormat="1" applyFont="1" applyBorder="1" applyAlignment="1">
      <alignment wrapText="1"/>
    </xf>
    <xf numFmtId="3" fontId="17" fillId="0" borderId="41" xfId="0" applyNumberFormat="1" applyFont="1" applyBorder="1" applyAlignment="1">
      <alignment wrapText="1"/>
    </xf>
    <xf numFmtId="0" fontId="17" fillId="0" borderId="41" xfId="0" applyFont="1" applyBorder="1" applyAlignment="1">
      <alignment wrapText="1"/>
    </xf>
    <xf numFmtId="4" fontId="52" fillId="0" borderId="58" xfId="0" applyNumberFormat="1" applyFont="1" applyBorder="1" applyAlignment="1">
      <alignment horizontal="center" wrapText="1"/>
    </xf>
    <xf numFmtId="0" fontId="44" fillId="4" borderId="11" xfId="2" applyFont="1" applyFill="1" applyBorder="1" applyAlignment="1">
      <alignment wrapText="1"/>
    </xf>
    <xf numFmtId="0" fontId="44" fillId="4" borderId="12" xfId="2" applyFont="1" applyFill="1" applyBorder="1" applyAlignment="1">
      <alignment wrapText="1"/>
    </xf>
    <xf numFmtId="2" fontId="44" fillId="4" borderId="21" xfId="2" applyNumberFormat="1" applyFont="1" applyFill="1" applyBorder="1" applyAlignment="1">
      <alignment wrapText="1"/>
    </xf>
    <xf numFmtId="164" fontId="44" fillId="4" borderId="11" xfId="2" applyNumberFormat="1" applyFont="1" applyFill="1" applyBorder="1" applyAlignment="1">
      <alignment wrapText="1"/>
    </xf>
    <xf numFmtId="164" fontId="44" fillId="4" borderId="12" xfId="2" applyNumberFormat="1" applyFont="1" applyFill="1" applyBorder="1" applyAlignment="1">
      <alignment wrapText="1"/>
    </xf>
    <xf numFmtId="10" fontId="44" fillId="4" borderId="11" xfId="2" applyNumberFormat="1" applyFont="1" applyFill="1" applyBorder="1" applyAlignment="1">
      <alignment wrapText="1"/>
    </xf>
    <xf numFmtId="0" fontId="53" fillId="0" borderId="0" xfId="0" applyFont="1" applyAlignment="1">
      <alignment wrapText="1"/>
    </xf>
    <xf numFmtId="0" fontId="44" fillId="4" borderId="7" xfId="0" applyFont="1" applyFill="1" applyBorder="1"/>
    <xf numFmtId="3" fontId="44" fillId="0" borderId="0" xfId="0" applyNumberFormat="1" applyFont="1" applyAlignment="1">
      <alignment horizontal="left" wrapText="1"/>
    </xf>
    <xf numFmtId="0" fontId="44" fillId="4" borderId="7" xfId="0" applyFont="1" applyFill="1" applyBorder="1" applyAlignment="1">
      <alignment wrapText="1"/>
    </xf>
    <xf numFmtId="164" fontId="17" fillId="9" borderId="17" xfId="0" applyNumberFormat="1" applyFont="1" applyFill="1" applyBorder="1" applyAlignment="1" applyProtection="1">
      <alignment wrapText="1"/>
      <protection locked="0"/>
    </xf>
    <xf numFmtId="164" fontId="17" fillId="9" borderId="23" xfId="0" applyNumberFormat="1" applyFont="1" applyFill="1" applyBorder="1" applyAlignment="1" applyProtection="1">
      <alignment wrapText="1"/>
      <protection locked="0"/>
    </xf>
    <xf numFmtId="0" fontId="32" fillId="8" borderId="61" xfId="5" applyFont="1" applyFill="1" applyBorder="1" applyAlignment="1"/>
    <xf numFmtId="0" fontId="17" fillId="4" borderId="39" xfId="0" applyFont="1" applyFill="1" applyBorder="1" applyAlignment="1">
      <alignment wrapText="1"/>
    </xf>
    <xf numFmtId="0" fontId="29" fillId="4" borderId="0" xfId="0" applyFont="1" applyFill="1" applyAlignment="1">
      <alignment wrapText="1"/>
    </xf>
    <xf numFmtId="0" fontId="17" fillId="4" borderId="1" xfId="0" applyFont="1" applyFill="1" applyBorder="1"/>
    <xf numFmtId="0" fontId="47" fillId="4" borderId="0" xfId="0" applyFont="1" applyFill="1" applyAlignment="1">
      <alignment vertical="top" wrapText="1"/>
    </xf>
    <xf numFmtId="0" fontId="29" fillId="4" borderId="0" xfId="0" applyFont="1" applyFill="1" applyAlignment="1">
      <alignment horizontal="left" vertical="top" wrapText="1"/>
    </xf>
    <xf numFmtId="0" fontId="41" fillId="0" borderId="0" xfId="0" applyFont="1"/>
    <xf numFmtId="10" fontId="17" fillId="4" borderId="7" xfId="0" applyNumberFormat="1" applyFont="1" applyFill="1" applyBorder="1" applyAlignment="1" applyProtection="1">
      <alignment wrapText="1"/>
      <protection locked="0"/>
    </xf>
    <xf numFmtId="3" fontId="29" fillId="0" borderId="49" xfId="0" applyNumberFormat="1" applyFont="1" applyBorder="1" applyAlignment="1">
      <alignment wrapText="1"/>
    </xf>
    <xf numFmtId="3" fontId="29" fillId="0" borderId="62" xfId="0" applyNumberFormat="1" applyFont="1" applyBorder="1" applyAlignment="1">
      <alignment wrapText="1"/>
    </xf>
    <xf numFmtId="3" fontId="29" fillId="0" borderId="63" xfId="0" applyNumberFormat="1" applyFont="1" applyBorder="1" applyAlignment="1">
      <alignment wrapText="1"/>
    </xf>
    <xf numFmtId="3" fontId="17" fillId="0" borderId="30" xfId="0" applyNumberFormat="1" applyFont="1" applyBorder="1" applyAlignment="1">
      <alignment wrapText="1"/>
    </xf>
    <xf numFmtId="0" fontId="17" fillId="4" borderId="45" xfId="0" applyFont="1" applyFill="1" applyBorder="1" applyAlignment="1">
      <alignment wrapText="1"/>
    </xf>
    <xf numFmtId="10" fontId="17" fillId="4" borderId="24" xfId="0" applyNumberFormat="1" applyFont="1" applyFill="1" applyBorder="1" applyAlignment="1" applyProtection="1">
      <alignment wrapText="1"/>
      <protection locked="0"/>
    </xf>
    <xf numFmtId="2" fontId="17" fillId="0" borderId="64" xfId="0" applyNumberFormat="1" applyFont="1" applyBorder="1" applyAlignment="1">
      <alignment wrapText="1"/>
    </xf>
    <xf numFmtId="2" fontId="17" fillId="0" borderId="61" xfId="0" applyNumberFormat="1" applyFont="1" applyBorder="1" applyAlignment="1">
      <alignment wrapText="1"/>
    </xf>
    <xf numFmtId="2" fontId="17" fillId="0" borderId="29" xfId="0" applyNumberFormat="1" applyFont="1" applyBorder="1" applyAlignment="1">
      <alignment wrapText="1"/>
    </xf>
    <xf numFmtId="2" fontId="17" fillId="0" borderId="46" xfId="0" applyNumberFormat="1" applyFont="1" applyBorder="1" applyAlignment="1">
      <alignment wrapText="1"/>
    </xf>
    <xf numFmtId="0" fontId="56" fillId="4" borderId="0" xfId="0" applyFont="1" applyFill="1" applyAlignment="1">
      <alignment horizontal="left" vertical="top" wrapText="1"/>
    </xf>
    <xf numFmtId="0" fontId="56" fillId="4" borderId="0" xfId="0" applyFont="1" applyFill="1" applyAlignment="1">
      <alignment vertical="top" wrapText="1"/>
    </xf>
    <xf numFmtId="0" fontId="20" fillId="4" borderId="0" xfId="0" applyFont="1" applyFill="1" applyAlignment="1" applyProtection="1">
      <alignment vertical="top" wrapText="1"/>
      <protection locked="0"/>
    </xf>
    <xf numFmtId="0" fontId="17" fillId="4" borderId="45" xfId="0" applyFont="1" applyFill="1" applyBorder="1"/>
    <xf numFmtId="0" fontId="17" fillId="4" borderId="46" xfId="0" applyFont="1" applyFill="1" applyBorder="1"/>
    <xf numFmtId="0" fontId="33" fillId="8" borderId="39" xfId="5" applyFont="1" applyFill="1" applyBorder="1" applyAlignment="1"/>
    <xf numFmtId="0" fontId="33" fillId="8" borderId="12" xfId="5" applyFont="1" applyFill="1" applyBorder="1" applyAlignment="1"/>
    <xf numFmtId="0" fontId="0" fillId="0" borderId="12" xfId="0" applyBorder="1" applyAlignment="1">
      <alignment wrapText="1"/>
    </xf>
    <xf numFmtId="0" fontId="17" fillId="4" borderId="61" xfId="0" applyFont="1" applyFill="1" applyBorder="1"/>
    <xf numFmtId="0" fontId="17" fillId="4" borderId="61" xfId="0" applyFont="1" applyFill="1" applyBorder="1" applyAlignment="1">
      <alignment wrapText="1"/>
    </xf>
    <xf numFmtId="0" fontId="44" fillId="4" borderId="45" xfId="0" applyFont="1" applyFill="1" applyBorder="1" applyAlignment="1">
      <alignment wrapText="1"/>
    </xf>
    <xf numFmtId="0" fontId="33" fillId="8" borderId="8" xfId="5" applyFont="1" applyFill="1" applyBorder="1" applyAlignment="1"/>
    <xf numFmtId="0" fontId="33" fillId="8" borderId="30" xfId="5" applyFont="1" applyFill="1" applyBorder="1" applyAlignment="1"/>
    <xf numFmtId="0" fontId="33" fillId="8" borderId="30" xfId="5" applyFont="1" applyFill="1" applyBorder="1" applyAlignment="1">
      <alignment wrapText="1"/>
    </xf>
    <xf numFmtId="0" fontId="33" fillId="8" borderId="9" xfId="5" applyFont="1" applyFill="1" applyBorder="1" applyAlignment="1"/>
    <xf numFmtId="0" fontId="16" fillId="8" borderId="31" xfId="1" applyFont="1" applyFill="1" applyBorder="1" applyAlignment="1" applyProtection="1">
      <alignment wrapText="1"/>
      <protection locked="0"/>
    </xf>
    <xf numFmtId="2" fontId="17" fillId="10" borderId="65" xfId="0" applyNumberFormat="1" applyFont="1" applyFill="1" applyBorder="1" applyAlignment="1" applyProtection="1">
      <alignment wrapText="1"/>
      <protection locked="0"/>
    </xf>
    <xf numFmtId="3" fontId="17" fillId="10" borderId="40" xfId="0" applyNumberFormat="1" applyFont="1" applyFill="1" applyBorder="1" applyAlignment="1" applyProtection="1">
      <alignment wrapText="1"/>
      <protection locked="0"/>
    </xf>
    <xf numFmtId="2" fontId="17" fillId="10" borderId="25" xfId="0" applyNumberFormat="1" applyFont="1" applyFill="1" applyBorder="1" applyAlignment="1" applyProtection="1">
      <alignment wrapText="1"/>
      <protection locked="0"/>
    </xf>
    <xf numFmtId="3" fontId="17" fillId="10" borderId="10" xfId="0" applyNumberFormat="1" applyFont="1" applyFill="1" applyBorder="1" applyAlignment="1" applyProtection="1">
      <alignment wrapText="1"/>
      <protection locked="0"/>
    </xf>
    <xf numFmtId="0" fontId="58" fillId="4" borderId="0" xfId="0" applyFont="1" applyFill="1" applyAlignment="1">
      <alignment vertical="top" wrapText="1"/>
    </xf>
    <xf numFmtId="0" fontId="57" fillId="4" borderId="0" xfId="0" applyFont="1" applyFill="1" applyAlignment="1">
      <alignment vertical="top" wrapText="1"/>
    </xf>
    <xf numFmtId="3" fontId="15" fillId="0" borderId="57" xfId="0" applyNumberFormat="1" applyFont="1" applyBorder="1" applyAlignment="1">
      <alignment horizontal="left" vertical="top" wrapText="1"/>
    </xf>
    <xf numFmtId="3" fontId="15" fillId="0" borderId="57" xfId="0" applyNumberFormat="1" applyFont="1" applyBorder="1" applyAlignment="1">
      <alignment wrapText="1"/>
    </xf>
    <xf numFmtId="0" fontId="59" fillId="4" borderId="0" xfId="0" applyFont="1" applyFill="1"/>
    <xf numFmtId="4" fontId="17" fillId="0" borderId="8" xfId="0" applyNumberFormat="1" applyFont="1" applyBorder="1" applyAlignment="1">
      <alignment wrapText="1"/>
    </xf>
    <xf numFmtId="4" fontId="17" fillId="0" borderId="30" xfId="0" applyNumberFormat="1" applyFont="1" applyBorder="1" applyAlignment="1">
      <alignment wrapText="1"/>
    </xf>
    <xf numFmtId="4" fontId="17" fillId="0" borderId="0" xfId="0" applyNumberFormat="1" applyFont="1" applyAlignment="1">
      <alignment wrapText="1"/>
    </xf>
    <xf numFmtId="0" fontId="17" fillId="0" borderId="68" xfId="0" applyFont="1" applyBorder="1" applyAlignment="1" applyProtection="1">
      <alignment wrapText="1"/>
      <protection locked="0"/>
    </xf>
    <xf numFmtId="10" fontId="17" fillId="7" borderId="0" xfId="2" applyNumberFormat="1" applyFont="1" applyFill="1" applyAlignment="1">
      <alignment horizontal="right" wrapText="1"/>
    </xf>
    <xf numFmtId="4" fontId="17" fillId="9" borderId="17" xfId="0" applyNumberFormat="1" applyFont="1" applyFill="1" applyBorder="1" applyAlignment="1" applyProtection="1">
      <alignment wrapText="1"/>
      <protection locked="0"/>
    </xf>
    <xf numFmtId="4" fontId="17" fillId="9" borderId="23" xfId="0" applyNumberFormat="1" applyFont="1" applyFill="1" applyBorder="1" applyAlignment="1" applyProtection="1">
      <alignment wrapText="1"/>
      <protection locked="0"/>
    </xf>
    <xf numFmtId="0" fontId="17" fillId="0" borderId="69" xfId="0" applyFont="1" applyBorder="1" applyAlignment="1" applyProtection="1">
      <alignment wrapText="1"/>
      <protection locked="0"/>
    </xf>
    <xf numFmtId="0" fontId="17" fillId="4" borderId="71" xfId="3" applyFont="1" applyFill="1" applyBorder="1" applyAlignment="1">
      <alignment wrapText="1"/>
    </xf>
    <xf numFmtId="2" fontId="17" fillId="4" borderId="72" xfId="3" applyNumberFormat="1" applyFont="1" applyFill="1" applyBorder="1" applyAlignment="1">
      <alignment wrapText="1"/>
    </xf>
    <xf numFmtId="3" fontId="17" fillId="4" borderId="73" xfId="3" applyNumberFormat="1" applyFont="1" applyFill="1" applyBorder="1" applyAlignment="1">
      <alignment wrapText="1"/>
    </xf>
    <xf numFmtId="2" fontId="17" fillId="4" borderId="73" xfId="3" applyNumberFormat="1" applyFont="1" applyFill="1" applyBorder="1" applyAlignment="1">
      <alignment wrapText="1"/>
    </xf>
    <xf numFmtId="10" fontId="17" fillId="4" borderId="74" xfId="3" applyNumberFormat="1" applyFont="1" applyFill="1" applyBorder="1" applyAlignment="1">
      <alignment wrapText="1"/>
    </xf>
    <xf numFmtId="0" fontId="17" fillId="4" borderId="73" xfId="3" applyFont="1" applyFill="1" applyBorder="1" applyAlignment="1">
      <alignment wrapText="1"/>
    </xf>
    <xf numFmtId="10" fontId="17" fillId="4" borderId="75" xfId="0" applyNumberFormat="1" applyFont="1" applyFill="1" applyBorder="1" applyAlignment="1">
      <alignment wrapText="1"/>
    </xf>
    <xf numFmtId="2" fontId="17" fillId="9" borderId="76" xfId="0" applyNumberFormat="1" applyFont="1" applyFill="1" applyBorder="1" applyAlignment="1" applyProtection="1">
      <alignment wrapText="1"/>
      <protection locked="0"/>
    </xf>
    <xf numFmtId="4" fontId="17" fillId="4" borderId="77" xfId="0" applyNumberFormat="1" applyFont="1" applyFill="1" applyBorder="1" applyAlignment="1">
      <alignment wrapText="1"/>
    </xf>
    <xf numFmtId="3" fontId="17" fillId="9" borderId="78" xfId="0" applyNumberFormat="1" applyFont="1" applyFill="1" applyBorder="1" applyAlignment="1" applyProtection="1">
      <alignment wrapText="1"/>
      <protection locked="0"/>
    </xf>
    <xf numFmtId="0" fontId="17" fillId="4" borderId="70" xfId="3" applyFont="1" applyFill="1" applyBorder="1" applyAlignment="1">
      <alignment wrapText="1"/>
    </xf>
    <xf numFmtId="0" fontId="17" fillId="4" borderId="72" xfId="3" applyFont="1" applyFill="1" applyBorder="1" applyAlignment="1">
      <alignment wrapText="1"/>
    </xf>
    <xf numFmtId="4" fontId="17" fillId="4" borderId="72" xfId="3" applyNumberFormat="1" applyFont="1" applyFill="1" applyBorder="1" applyAlignment="1">
      <alignment wrapText="1"/>
    </xf>
    <xf numFmtId="10" fontId="17" fillId="4" borderId="72" xfId="0" applyNumberFormat="1" applyFont="1" applyFill="1" applyBorder="1" applyAlignment="1">
      <alignment wrapText="1"/>
    </xf>
    <xf numFmtId="1" fontId="17" fillId="4" borderId="73" xfId="3" applyNumberFormat="1" applyFont="1" applyFill="1" applyBorder="1" applyAlignment="1">
      <alignment wrapText="1"/>
    </xf>
    <xf numFmtId="3" fontId="17" fillId="9" borderId="76" xfId="0" applyNumberFormat="1" applyFont="1" applyFill="1" applyBorder="1" applyAlignment="1" applyProtection="1">
      <alignment wrapText="1"/>
      <protection locked="0"/>
    </xf>
    <xf numFmtId="2" fontId="17" fillId="4" borderId="79" xfId="0" applyNumberFormat="1" applyFont="1" applyFill="1" applyBorder="1" applyAlignment="1">
      <alignment wrapText="1"/>
    </xf>
    <xf numFmtId="4" fontId="17" fillId="4" borderId="24" xfId="0" applyNumberFormat="1" applyFont="1" applyFill="1" applyBorder="1" applyAlignment="1">
      <alignment wrapText="1"/>
    </xf>
    <xf numFmtId="4" fontId="17" fillId="4" borderId="73" xfId="3" applyNumberFormat="1" applyFont="1" applyFill="1" applyBorder="1" applyAlignment="1">
      <alignment wrapText="1"/>
    </xf>
    <xf numFmtId="2" fontId="17" fillId="4" borderId="72" xfId="0" applyNumberFormat="1" applyFont="1" applyFill="1" applyBorder="1" applyAlignment="1">
      <alignment wrapText="1"/>
    </xf>
    <xf numFmtId="4" fontId="17" fillId="4" borderId="72" xfId="0" applyNumberFormat="1" applyFont="1" applyFill="1" applyBorder="1" applyAlignment="1">
      <alignment wrapText="1"/>
    </xf>
    <xf numFmtId="166" fontId="17" fillId="9" borderId="76" xfId="0" applyNumberFormat="1" applyFont="1" applyFill="1" applyBorder="1" applyAlignment="1" applyProtection="1">
      <alignment wrapText="1"/>
      <protection locked="0"/>
    </xf>
    <xf numFmtId="2" fontId="17" fillId="4" borderId="27" xfId="0" applyNumberFormat="1" applyFont="1" applyFill="1" applyBorder="1" applyAlignment="1">
      <alignment wrapText="1"/>
    </xf>
    <xf numFmtId="164" fontId="17" fillId="4" borderId="27" xfId="0" applyNumberFormat="1" applyFont="1" applyFill="1" applyBorder="1" applyAlignment="1">
      <alignment wrapText="1"/>
    </xf>
    <xf numFmtId="166" fontId="17" fillId="4" borderId="72" xfId="3" applyNumberFormat="1" applyFont="1" applyFill="1" applyBorder="1" applyAlignment="1">
      <alignment wrapText="1"/>
    </xf>
    <xf numFmtId="2" fontId="17" fillId="4" borderId="81" xfId="0" applyNumberFormat="1" applyFont="1" applyFill="1" applyBorder="1" applyAlignment="1">
      <alignment wrapText="1"/>
    </xf>
    <xf numFmtId="164" fontId="17" fillId="4" borderId="81" xfId="0" applyNumberFormat="1" applyFont="1" applyFill="1" applyBorder="1" applyAlignment="1">
      <alignment wrapText="1"/>
    </xf>
    <xf numFmtId="164" fontId="17" fillId="4" borderId="73" xfId="3" applyNumberFormat="1" applyFont="1" applyFill="1" applyBorder="1" applyAlignment="1">
      <alignment wrapText="1"/>
    </xf>
    <xf numFmtId="10" fontId="17" fillId="4" borderId="73" xfId="3" applyNumberFormat="1" applyFont="1" applyFill="1" applyBorder="1" applyAlignment="1">
      <alignment wrapText="1"/>
    </xf>
    <xf numFmtId="0" fontId="68" fillId="0" borderId="0" xfId="9" applyFont="1"/>
    <xf numFmtId="4" fontId="17" fillId="4" borderId="82" xfId="0" applyNumberFormat="1" applyFont="1" applyFill="1" applyBorder="1" applyAlignment="1">
      <alignment wrapText="1"/>
    </xf>
    <xf numFmtId="0" fontId="17" fillId="9" borderId="53" xfId="0" applyFont="1" applyFill="1" applyBorder="1" applyAlignment="1" applyProtection="1">
      <alignment wrapText="1"/>
      <protection locked="0"/>
    </xf>
    <xf numFmtId="4" fontId="17" fillId="4" borderId="63" xfId="0" applyNumberFormat="1" applyFont="1" applyFill="1" applyBorder="1" applyAlignment="1">
      <alignment wrapText="1"/>
    </xf>
    <xf numFmtId="0" fontId="17" fillId="0" borderId="7" xfId="0" applyFont="1" applyBorder="1" applyAlignment="1" applyProtection="1">
      <alignment wrapText="1"/>
      <protection locked="0"/>
    </xf>
    <xf numFmtId="0" fontId="17" fillId="0" borderId="49" xfId="0" applyFont="1" applyBorder="1" applyAlignment="1" applyProtection="1">
      <alignment wrapText="1"/>
      <protection locked="0"/>
    </xf>
    <xf numFmtId="0" fontId="17" fillId="9" borderId="83" xfId="0" applyFont="1" applyFill="1" applyBorder="1" applyAlignment="1" applyProtection="1">
      <alignment wrapText="1"/>
      <protection locked="0"/>
    </xf>
    <xf numFmtId="3" fontId="17" fillId="9" borderId="84" xfId="0" applyNumberFormat="1" applyFont="1" applyFill="1" applyBorder="1" applyAlignment="1" applyProtection="1">
      <alignment wrapText="1"/>
      <protection locked="0"/>
    </xf>
    <xf numFmtId="0" fontId="17" fillId="9" borderId="14" xfId="0" applyFont="1" applyFill="1" applyBorder="1" applyAlignment="1" applyProtection="1">
      <alignment wrapText="1"/>
      <protection locked="0"/>
    </xf>
    <xf numFmtId="3" fontId="17" fillId="9" borderId="85" xfId="0" applyNumberFormat="1" applyFont="1" applyFill="1" applyBorder="1" applyAlignment="1" applyProtection="1">
      <alignment wrapText="1"/>
      <protection locked="0"/>
    </xf>
    <xf numFmtId="0" fontId="17" fillId="9" borderId="87" xfId="0" applyFont="1" applyFill="1" applyBorder="1" applyAlignment="1" applyProtection="1">
      <alignment wrapText="1"/>
      <protection locked="0"/>
    </xf>
    <xf numFmtId="0" fontId="17" fillId="9" borderId="86" xfId="0" applyFont="1" applyFill="1" applyBorder="1" applyAlignment="1" applyProtection="1">
      <alignment wrapText="1"/>
      <protection locked="0"/>
    </xf>
    <xf numFmtId="3" fontId="17" fillId="9" borderId="88" xfId="0" applyNumberFormat="1" applyFont="1" applyFill="1" applyBorder="1" applyAlignment="1" applyProtection="1">
      <alignment wrapText="1"/>
      <protection locked="0"/>
    </xf>
    <xf numFmtId="0" fontId="69" fillId="0" borderId="0" xfId="0" applyFont="1" applyAlignment="1">
      <alignment vertical="center" wrapText="1"/>
    </xf>
    <xf numFmtId="0" fontId="17" fillId="4" borderId="80" xfId="0" applyFont="1" applyFill="1" applyBorder="1"/>
    <xf numFmtId="9" fontId="17" fillId="0" borderId="0" xfId="10" applyFont="1" applyAlignment="1">
      <alignment wrapText="1"/>
    </xf>
    <xf numFmtId="9" fontId="17" fillId="0" borderId="10" xfId="10" applyFont="1" applyBorder="1" applyAlignment="1">
      <alignment wrapText="1"/>
    </xf>
    <xf numFmtId="9" fontId="17" fillId="0" borderId="8" xfId="10" applyFont="1" applyBorder="1" applyAlignment="1">
      <alignment wrapText="1"/>
    </xf>
    <xf numFmtId="9" fontId="17" fillId="0" borderId="30" xfId="10" applyFont="1" applyBorder="1" applyAlignment="1">
      <alignment wrapText="1"/>
    </xf>
    <xf numFmtId="0" fontId="16" fillId="8" borderId="0" xfId="1" applyFont="1" applyFill="1" applyAlignment="1" applyProtection="1">
      <alignment wrapText="1"/>
      <protection locked="0"/>
    </xf>
    <xf numFmtId="2" fontId="44" fillId="0" borderId="0" xfId="2" applyNumberFormat="1" applyFont="1" applyFill="1" applyAlignment="1">
      <alignment wrapText="1"/>
    </xf>
    <xf numFmtId="0" fontId="47" fillId="8" borderId="0" xfId="0" applyFont="1" applyFill="1" applyAlignment="1">
      <alignment vertical="top" wrapText="1"/>
    </xf>
    <xf numFmtId="0" fontId="17" fillId="8" borderId="1" xfId="0" applyFont="1" applyFill="1" applyBorder="1"/>
    <xf numFmtId="0" fontId="48" fillId="8" borderId="0" xfId="0" applyFont="1" applyFill="1" applyAlignment="1">
      <alignment vertical="center" wrapText="1" shrinkToFit="1"/>
    </xf>
    <xf numFmtId="0" fontId="17" fillId="8" borderId="0" xfId="0" applyFont="1" applyFill="1"/>
    <xf numFmtId="0" fontId="70" fillId="4" borderId="0" xfId="0" applyFont="1" applyFill="1"/>
    <xf numFmtId="0" fontId="17" fillId="4" borderId="0" xfId="0" applyFont="1" applyFill="1" applyAlignment="1">
      <alignment horizontal="center"/>
    </xf>
    <xf numFmtId="0" fontId="71" fillId="0" borderId="0" xfId="9" applyFont="1"/>
    <xf numFmtId="0" fontId="29" fillId="8" borderId="0" xfId="0" applyFont="1" applyFill="1"/>
    <xf numFmtId="0" fontId="17" fillId="0" borderId="0" xfId="0" applyFont="1" applyAlignment="1">
      <alignment horizontal="center" wrapText="1"/>
    </xf>
    <xf numFmtId="0" fontId="33" fillId="8" borderId="42" xfId="5" applyFont="1" applyFill="1" applyBorder="1" applyAlignment="1"/>
    <xf numFmtId="0" fontId="15" fillId="7" borderId="0" xfId="1" applyFont="1" applyFill="1" applyAlignment="1">
      <alignment wrapText="1"/>
    </xf>
    <xf numFmtId="0" fontId="17" fillId="0" borderId="89" xfId="0" applyFont="1" applyBorder="1" applyProtection="1">
      <protection locked="0"/>
    </xf>
    <xf numFmtId="0" fontId="44" fillId="4" borderId="0" xfId="2" applyFont="1" applyFill="1" applyAlignment="1">
      <alignment horizontal="center" wrapText="1"/>
    </xf>
    <xf numFmtId="10" fontId="44" fillId="4" borderId="0" xfId="2" applyNumberFormat="1" applyFont="1" applyFill="1" applyAlignment="1">
      <alignment horizontal="center" wrapText="1"/>
    </xf>
    <xf numFmtId="3" fontId="44" fillId="4" borderId="0" xfId="2" applyNumberFormat="1" applyFont="1" applyFill="1" applyAlignment="1">
      <alignment horizontal="center" wrapText="1"/>
    </xf>
    <xf numFmtId="2" fontId="44" fillId="4" borderId="10" xfId="2" applyNumberFormat="1" applyFont="1" applyFill="1" applyBorder="1" applyAlignment="1">
      <alignment horizontal="center" wrapText="1"/>
    </xf>
    <xf numFmtId="2" fontId="17" fillId="9" borderId="14" xfId="0" applyNumberFormat="1" applyFont="1" applyFill="1" applyBorder="1" applyAlignment="1" applyProtection="1">
      <alignment horizontal="center" wrapText="1"/>
      <protection locked="0"/>
    </xf>
    <xf numFmtId="10" fontId="17" fillId="4" borderId="17" xfId="0" applyNumberFormat="1" applyFont="1" applyFill="1" applyBorder="1" applyAlignment="1" applyProtection="1">
      <alignment horizontal="center" wrapText="1"/>
      <protection locked="0"/>
    </xf>
    <xf numFmtId="3" fontId="17" fillId="9" borderId="15" xfId="0" applyNumberFormat="1" applyFont="1" applyFill="1" applyBorder="1" applyAlignment="1" applyProtection="1">
      <alignment horizontal="center" wrapText="1"/>
      <protection locked="0"/>
    </xf>
    <xf numFmtId="2" fontId="17" fillId="9" borderId="19" xfId="0" applyNumberFormat="1" applyFont="1" applyFill="1" applyBorder="1" applyAlignment="1" applyProtection="1">
      <alignment horizontal="center" wrapText="1"/>
      <protection locked="0"/>
    </xf>
    <xf numFmtId="3" fontId="17" fillId="9" borderId="23" xfId="0" applyNumberFormat="1" applyFont="1" applyFill="1" applyBorder="1" applyAlignment="1" applyProtection="1">
      <alignment horizontal="center" wrapText="1"/>
      <protection locked="0"/>
    </xf>
    <xf numFmtId="10" fontId="17" fillId="4" borderId="19" xfId="0" applyNumberFormat="1" applyFont="1" applyFill="1" applyBorder="1" applyAlignment="1" applyProtection="1">
      <alignment horizontal="center" wrapText="1"/>
      <protection locked="0"/>
    </xf>
    <xf numFmtId="3" fontId="17" fillId="9" borderId="19" xfId="0" applyNumberFormat="1" applyFont="1" applyFill="1" applyBorder="1" applyAlignment="1" applyProtection="1">
      <alignment horizontal="center" wrapText="1"/>
      <protection locked="0"/>
    </xf>
    <xf numFmtId="2" fontId="17" fillId="4" borderId="72" xfId="3" applyNumberFormat="1" applyFont="1" applyFill="1" applyBorder="1" applyAlignment="1">
      <alignment horizontal="center" wrapText="1"/>
    </xf>
    <xf numFmtId="10" fontId="17" fillId="4" borderId="73" xfId="3" applyNumberFormat="1" applyFont="1" applyFill="1" applyBorder="1" applyAlignment="1">
      <alignment horizontal="center" wrapText="1"/>
    </xf>
    <xf numFmtId="3" fontId="17" fillId="4" borderId="73" xfId="3" applyNumberFormat="1" applyFont="1" applyFill="1" applyBorder="1" applyAlignment="1">
      <alignment horizontal="center" wrapText="1"/>
    </xf>
    <xf numFmtId="0" fontId="44" fillId="0" borderId="0" xfId="0" applyFont="1" applyAlignment="1">
      <alignment horizontal="center" wrapText="1"/>
    </xf>
    <xf numFmtId="4" fontId="17" fillId="4" borderId="74" xfId="3" applyNumberFormat="1" applyFont="1" applyFill="1" applyBorder="1" applyAlignment="1">
      <alignment horizontal="center" wrapText="1"/>
    </xf>
    <xf numFmtId="2" fontId="17" fillId="0" borderId="90" xfId="0" applyNumberFormat="1" applyFont="1" applyBorder="1" applyAlignment="1">
      <alignment wrapText="1"/>
    </xf>
    <xf numFmtId="2" fontId="17" fillId="9" borderId="55" xfId="0" applyNumberFormat="1" applyFont="1" applyFill="1" applyBorder="1" applyAlignment="1" applyProtection="1">
      <alignment horizontal="center" wrapText="1"/>
      <protection locked="0"/>
    </xf>
    <xf numFmtId="0" fontId="17" fillId="0" borderId="80" xfId="0" applyFont="1" applyBorder="1" applyProtection="1">
      <protection locked="0"/>
    </xf>
    <xf numFmtId="0" fontId="17" fillId="0" borderId="91" xfId="0" applyFont="1" applyBorder="1" applyProtection="1">
      <protection locked="0"/>
    </xf>
    <xf numFmtId="0" fontId="44" fillId="0" borderId="10" xfId="2" applyFont="1" applyFill="1" applyBorder="1" applyAlignment="1">
      <alignment wrapText="1"/>
    </xf>
    <xf numFmtId="0" fontId="16" fillId="0" borderId="0" xfId="1" applyFont="1" applyFill="1" applyAlignment="1">
      <alignment wrapText="1"/>
    </xf>
    <xf numFmtId="0" fontId="15" fillId="0" borderId="0" xfId="1" applyFont="1" applyFill="1" applyAlignment="1">
      <alignment wrapText="1"/>
    </xf>
    <xf numFmtId="164" fontId="16" fillId="0" borderId="0" xfId="1" applyNumberFormat="1" applyFont="1" applyFill="1" applyAlignment="1">
      <alignment horizontal="left" wrapText="1"/>
    </xf>
    <xf numFmtId="0" fontId="33" fillId="0" borderId="0" xfId="5" applyFont="1" applyFill="1" applyBorder="1" applyAlignment="1"/>
    <xf numFmtId="0" fontId="17" fillId="0" borderId="7" xfId="0" applyFont="1" applyBorder="1" applyAlignment="1">
      <alignment horizontal="center" vertical="center"/>
    </xf>
    <xf numFmtId="0" fontId="44" fillId="0" borderId="7" xfId="0" applyFont="1" applyBorder="1" applyAlignment="1">
      <alignment wrapText="1"/>
    </xf>
    <xf numFmtId="10" fontId="44" fillId="4" borderId="0" xfId="2" applyNumberFormat="1" applyFont="1" applyFill="1" applyAlignment="1">
      <alignment horizontal="left" wrapText="1"/>
    </xf>
    <xf numFmtId="0" fontId="44" fillId="4" borderId="0" xfId="0" applyFont="1" applyFill="1" applyAlignment="1">
      <alignment wrapText="1"/>
    </xf>
    <xf numFmtId="0" fontId="17" fillId="0" borderId="90" xfId="0" applyFont="1" applyBorder="1" applyAlignment="1">
      <alignment wrapText="1"/>
    </xf>
    <xf numFmtId="4" fontId="17" fillId="4" borderId="22" xfId="0" applyNumberFormat="1" applyFont="1" applyFill="1" applyBorder="1" applyAlignment="1">
      <alignment horizontal="center" wrapText="1"/>
    </xf>
    <xf numFmtId="4" fontId="17" fillId="4" borderId="92" xfId="0" applyNumberFormat="1" applyFont="1" applyFill="1" applyBorder="1" applyAlignment="1">
      <alignment horizontal="center" wrapText="1"/>
    </xf>
    <xf numFmtId="0" fontId="33" fillId="8" borderId="42" xfId="5" applyFont="1" applyFill="1" applyBorder="1" applyAlignment="1">
      <alignment horizontal="left"/>
    </xf>
    <xf numFmtId="2" fontId="27" fillId="4" borderId="0" xfId="0" applyNumberFormat="1" applyFont="1" applyFill="1" applyAlignment="1">
      <alignment wrapText="1"/>
    </xf>
    <xf numFmtId="164" fontId="27" fillId="4" borderId="0" xfId="0" applyNumberFormat="1" applyFont="1" applyFill="1" applyAlignment="1">
      <alignment wrapText="1"/>
    </xf>
    <xf numFmtId="2" fontId="25" fillId="4" borderId="0" xfId="0" applyNumberFormat="1" applyFont="1" applyFill="1" applyAlignment="1">
      <alignment vertical="top" wrapText="1"/>
    </xf>
    <xf numFmtId="164" fontId="25" fillId="4" borderId="0" xfId="0" applyNumberFormat="1" applyFont="1" applyFill="1" applyAlignment="1">
      <alignment vertical="top" wrapText="1"/>
    </xf>
    <xf numFmtId="164" fontId="44" fillId="0" borderId="0" xfId="2" applyNumberFormat="1" applyFont="1" applyFill="1" applyAlignment="1">
      <alignment wrapText="1"/>
    </xf>
    <xf numFmtId="0" fontId="44" fillId="0" borderId="0" xfId="2" applyFont="1" applyFill="1" applyAlignment="1">
      <alignment wrapText="1"/>
    </xf>
    <xf numFmtId="0" fontId="17" fillId="0" borderId="0" xfId="0" applyFont="1" applyAlignment="1" applyProtection="1">
      <alignment wrapText="1"/>
      <protection locked="0"/>
    </xf>
    <xf numFmtId="4" fontId="17" fillId="0" borderId="0" xfId="0" applyNumberFormat="1" applyFont="1" applyAlignment="1" applyProtection="1">
      <alignment wrapText="1"/>
      <protection locked="0"/>
    </xf>
    <xf numFmtId="164" fontId="17" fillId="0" borderId="0" xfId="0" applyNumberFormat="1" applyFont="1" applyAlignment="1" applyProtection="1">
      <alignment wrapText="1"/>
      <protection locked="0"/>
    </xf>
    <xf numFmtId="0" fontId="17" fillId="0" borderId="0" xfId="3" applyFont="1" applyFill="1" applyAlignment="1">
      <alignment wrapText="1"/>
    </xf>
    <xf numFmtId="4" fontId="17" fillId="0" borderId="0" xfId="3" applyNumberFormat="1" applyFont="1" applyFill="1" applyAlignment="1">
      <alignment wrapText="1"/>
    </xf>
    <xf numFmtId="164" fontId="17" fillId="0" borderId="0" xfId="3" applyNumberFormat="1" applyFont="1" applyFill="1" applyAlignment="1">
      <alignment wrapText="1"/>
    </xf>
    <xf numFmtId="0" fontId="41" fillId="0" borderId="67" xfId="0" applyFont="1" applyBorder="1" applyAlignment="1">
      <alignment wrapText="1"/>
    </xf>
    <xf numFmtId="0" fontId="26" fillId="4" borderId="67" xfId="0" applyFont="1" applyFill="1" applyBorder="1" applyAlignment="1">
      <alignment horizontal="left" vertical="top" wrapText="1"/>
    </xf>
    <xf numFmtId="0" fontId="25" fillId="4" borderId="67" xfId="0" applyFont="1" applyFill="1" applyBorder="1" applyAlignment="1">
      <alignment horizontal="left" vertical="top" wrapText="1"/>
    </xf>
    <xf numFmtId="0" fontId="25" fillId="0" borderId="67" xfId="0" applyFont="1" applyBorder="1"/>
    <xf numFmtId="0" fontId="17" fillId="0" borderId="58" xfId="0" applyFont="1" applyBorder="1"/>
    <xf numFmtId="4" fontId="17" fillId="9" borderId="95" xfId="0" applyNumberFormat="1" applyFont="1" applyFill="1" applyBorder="1" applyAlignment="1" applyProtection="1">
      <alignment wrapText="1"/>
      <protection locked="0"/>
    </xf>
    <xf numFmtId="0" fontId="44" fillId="4" borderId="44" xfId="2" applyFont="1" applyFill="1" applyBorder="1" applyAlignment="1">
      <alignment wrapText="1"/>
    </xf>
    <xf numFmtId="0" fontId="44" fillId="4" borderId="91" xfId="2" applyFont="1" applyFill="1" applyBorder="1" applyAlignment="1">
      <alignment wrapText="1"/>
    </xf>
    <xf numFmtId="0" fontId="17" fillId="0" borderId="44" xfId="0" applyFont="1" applyBorder="1"/>
    <xf numFmtId="4" fontId="17" fillId="9" borderId="91" xfId="0" applyNumberFormat="1" applyFont="1" applyFill="1" applyBorder="1" applyAlignment="1" applyProtection="1">
      <alignment wrapText="1"/>
      <protection locked="0"/>
    </xf>
    <xf numFmtId="0" fontId="44" fillId="0" borderId="0" xfId="0" applyFont="1"/>
    <xf numFmtId="9" fontId="17" fillId="4" borderId="7" xfId="0" applyNumberFormat="1" applyFont="1" applyFill="1" applyBorder="1" applyAlignment="1">
      <alignment wrapText="1"/>
    </xf>
    <xf numFmtId="3" fontId="17" fillId="9" borderId="53" xfId="0" applyNumberFormat="1" applyFont="1" applyFill="1" applyBorder="1" applyAlignment="1" applyProtection="1">
      <alignment wrapText="1"/>
      <protection locked="0"/>
    </xf>
    <xf numFmtId="1" fontId="17" fillId="9" borderId="15" xfId="0" applyNumberFormat="1" applyFont="1" applyFill="1" applyBorder="1" applyAlignment="1" applyProtection="1">
      <alignment wrapText="1"/>
      <protection locked="0"/>
    </xf>
    <xf numFmtId="1" fontId="17" fillId="9" borderId="52" xfId="0" applyNumberFormat="1" applyFont="1" applyFill="1" applyBorder="1" applyAlignment="1" applyProtection="1">
      <alignment wrapText="1"/>
      <protection locked="0"/>
    </xf>
    <xf numFmtId="9" fontId="17" fillId="4" borderId="72" xfId="0" applyNumberFormat="1" applyFont="1" applyFill="1" applyBorder="1" applyAlignment="1">
      <alignment wrapText="1"/>
    </xf>
    <xf numFmtId="165" fontId="17" fillId="4" borderId="72" xfId="0" applyNumberFormat="1" applyFont="1" applyFill="1" applyBorder="1" applyAlignment="1">
      <alignment wrapText="1"/>
    </xf>
    <xf numFmtId="1" fontId="17" fillId="9" borderId="14" xfId="0" applyNumberFormat="1" applyFont="1" applyFill="1" applyBorder="1" applyAlignment="1" applyProtection="1">
      <alignment wrapText="1"/>
      <protection locked="0"/>
    </xf>
    <xf numFmtId="4" fontId="52" fillId="0" borderId="0" xfId="0" applyNumberFormat="1" applyFont="1" applyAlignment="1">
      <alignment wrapText="1"/>
    </xf>
    <xf numFmtId="0" fontId="44" fillId="0" borderId="99" xfId="0" applyFont="1" applyBorder="1" applyAlignment="1">
      <alignment wrapText="1"/>
    </xf>
    <xf numFmtId="1" fontId="17" fillId="9" borderId="19" xfId="0" applyNumberFormat="1" applyFont="1" applyFill="1" applyBorder="1" applyAlignment="1" applyProtection="1">
      <alignment wrapText="1"/>
      <protection locked="0"/>
    </xf>
    <xf numFmtId="0" fontId="15" fillId="7" borderId="0" xfId="1" applyFont="1" applyFill="1" applyAlignment="1">
      <alignment horizontal="left" wrapText="1"/>
    </xf>
    <xf numFmtId="0" fontId="33" fillId="8" borderId="0" xfId="5" applyFont="1" applyFill="1" applyBorder="1" applyAlignment="1">
      <alignment horizontal="left"/>
    </xf>
    <xf numFmtId="4" fontId="17" fillId="4" borderId="104" xfId="0" applyNumberFormat="1" applyFont="1" applyFill="1" applyBorder="1" applyAlignment="1">
      <alignment horizontal="center" wrapText="1"/>
    </xf>
    <xf numFmtId="168" fontId="17" fillId="4" borderId="20" xfId="0" applyNumberFormat="1" applyFont="1" applyFill="1" applyBorder="1" applyAlignment="1">
      <alignment wrapText="1"/>
    </xf>
    <xf numFmtId="1" fontId="17" fillId="4" borderId="20" xfId="0" applyNumberFormat="1" applyFont="1" applyFill="1" applyBorder="1" applyAlignment="1">
      <alignment wrapText="1"/>
    </xf>
    <xf numFmtId="1" fontId="17" fillId="4" borderId="13" xfId="0" applyNumberFormat="1" applyFont="1" applyFill="1" applyBorder="1" applyAlignment="1">
      <alignment wrapText="1"/>
    </xf>
    <xf numFmtId="167" fontId="17" fillId="4" borderId="20" xfId="0" applyNumberFormat="1" applyFont="1" applyFill="1" applyBorder="1" applyAlignment="1">
      <alignment wrapText="1"/>
    </xf>
    <xf numFmtId="3" fontId="17" fillId="11" borderId="14" xfId="0" applyNumberFormat="1" applyFont="1" applyFill="1" applyBorder="1" applyAlignment="1" applyProtection="1">
      <alignment wrapText="1"/>
      <protection locked="0"/>
    </xf>
    <xf numFmtId="167" fontId="17" fillId="9" borderId="17" xfId="0" applyNumberFormat="1" applyFont="1" applyFill="1" applyBorder="1" applyAlignment="1" applyProtection="1">
      <alignment wrapText="1"/>
      <protection locked="0"/>
    </xf>
    <xf numFmtId="167" fontId="17" fillId="4" borderId="73" xfId="3" applyNumberFormat="1" applyFont="1" applyFill="1" applyBorder="1" applyAlignment="1">
      <alignment wrapText="1"/>
    </xf>
    <xf numFmtId="168" fontId="17" fillId="4" borderId="117" xfId="0" applyNumberFormat="1" applyFont="1" applyFill="1" applyBorder="1" applyAlignment="1">
      <alignment wrapText="1"/>
    </xf>
    <xf numFmtId="167" fontId="17" fillId="4" borderId="118" xfId="3" applyNumberFormat="1" applyFont="1" applyFill="1" applyBorder="1" applyAlignment="1">
      <alignment wrapText="1"/>
    </xf>
    <xf numFmtId="3" fontId="17" fillId="4" borderId="118" xfId="3" applyNumberFormat="1" applyFont="1" applyFill="1" applyBorder="1" applyAlignment="1">
      <alignment wrapText="1"/>
    </xf>
    <xf numFmtId="4" fontId="17" fillId="4" borderId="114" xfId="3" applyNumberFormat="1" applyFont="1" applyFill="1" applyBorder="1" applyAlignment="1">
      <alignment wrapText="1"/>
    </xf>
    <xf numFmtId="4" fontId="17" fillId="4" borderId="119" xfId="0" applyNumberFormat="1" applyFont="1" applyFill="1" applyBorder="1" applyAlignment="1">
      <alignment wrapText="1"/>
    </xf>
    <xf numFmtId="4" fontId="17" fillId="0" borderId="119" xfId="0" applyNumberFormat="1" applyFont="1" applyBorder="1" applyAlignment="1" applyProtection="1">
      <alignment wrapText="1"/>
      <protection locked="0"/>
    </xf>
    <xf numFmtId="4" fontId="17" fillId="0" borderId="120" xfId="0" applyNumberFormat="1" applyFont="1" applyBorder="1" applyAlignment="1" applyProtection="1">
      <alignment wrapText="1"/>
      <protection locked="0"/>
    </xf>
    <xf numFmtId="10" fontId="17" fillId="4" borderId="104" xfId="0" applyNumberFormat="1" applyFont="1" applyFill="1" applyBorder="1" applyAlignment="1">
      <alignment wrapText="1"/>
    </xf>
    <xf numFmtId="168" fontId="17" fillId="0" borderId="0" xfId="0" applyNumberFormat="1" applyFont="1" applyAlignment="1">
      <alignment wrapText="1"/>
    </xf>
    <xf numFmtId="41" fontId="17" fillId="0" borderId="0" xfId="0" applyNumberFormat="1" applyFont="1" applyAlignment="1">
      <alignment horizontal="right" wrapText="1"/>
    </xf>
    <xf numFmtId="168" fontId="17" fillId="0" borderId="30" xfId="0" applyNumberFormat="1" applyFont="1" applyBorder="1" applyAlignment="1">
      <alignment wrapText="1"/>
    </xf>
    <xf numFmtId="3" fontId="17" fillId="0" borderId="8" xfId="0" applyNumberFormat="1" applyFont="1" applyBorder="1" applyAlignment="1">
      <alignment wrapText="1"/>
    </xf>
    <xf numFmtId="0" fontId="15" fillId="7" borderId="106" xfId="1" applyFont="1" applyFill="1" applyBorder="1" applyAlignment="1">
      <alignment horizontal="left" wrapText="1"/>
    </xf>
    <xf numFmtId="168" fontId="17" fillId="4" borderId="73" xfId="3" applyNumberFormat="1" applyFont="1" applyFill="1" applyBorder="1" applyAlignment="1">
      <alignment wrapText="1"/>
    </xf>
    <xf numFmtId="1" fontId="17" fillId="9" borderId="17" xfId="0" applyNumberFormat="1" applyFont="1" applyFill="1" applyBorder="1" applyAlignment="1" applyProtection="1">
      <alignment wrapText="1"/>
      <protection locked="0"/>
    </xf>
    <xf numFmtId="1" fontId="17" fillId="9" borderId="25" xfId="0" applyNumberFormat="1" applyFont="1" applyFill="1" applyBorder="1" applyAlignment="1" applyProtection="1">
      <alignment wrapText="1"/>
      <protection locked="0"/>
    </xf>
    <xf numFmtId="1" fontId="17" fillId="9" borderId="23" xfId="0" applyNumberFormat="1" applyFont="1" applyFill="1" applyBorder="1" applyAlignment="1" applyProtection="1">
      <alignment wrapText="1"/>
      <protection locked="0"/>
    </xf>
    <xf numFmtId="9" fontId="17" fillId="4" borderId="24" xfId="0" applyNumberFormat="1" applyFont="1" applyFill="1" applyBorder="1" applyAlignment="1">
      <alignment wrapText="1"/>
    </xf>
    <xf numFmtId="9" fontId="17" fillId="4" borderId="75" xfId="3" applyNumberFormat="1" applyFont="1" applyFill="1" applyBorder="1" applyAlignment="1">
      <alignment wrapText="1"/>
    </xf>
    <xf numFmtId="168" fontId="17" fillId="4" borderId="72" xfId="3" applyNumberFormat="1" applyFont="1" applyFill="1" applyBorder="1" applyAlignment="1">
      <alignment wrapText="1"/>
    </xf>
    <xf numFmtId="1" fontId="17" fillId="4" borderId="72" xfId="3" applyNumberFormat="1" applyFont="1" applyFill="1" applyBorder="1" applyAlignment="1">
      <alignment wrapText="1"/>
    </xf>
    <xf numFmtId="1" fontId="17" fillId="9" borderId="16" xfId="0" applyNumberFormat="1" applyFont="1" applyFill="1" applyBorder="1" applyAlignment="1" applyProtection="1">
      <alignment wrapText="1"/>
      <protection locked="0"/>
    </xf>
    <xf numFmtId="9" fontId="17" fillId="4" borderId="75" xfId="0" applyNumberFormat="1" applyFont="1" applyFill="1" applyBorder="1" applyAlignment="1">
      <alignment wrapText="1"/>
    </xf>
    <xf numFmtId="41" fontId="17" fillId="10" borderId="65" xfId="0" applyNumberFormat="1" applyFont="1" applyFill="1" applyBorder="1" applyAlignment="1" applyProtection="1">
      <alignment horizontal="right" wrapText="1"/>
      <protection locked="0"/>
    </xf>
    <xf numFmtId="168" fontId="17" fillId="4" borderId="7" xfId="0" applyNumberFormat="1" applyFont="1" applyFill="1" applyBorder="1" applyAlignment="1">
      <alignment wrapText="1"/>
    </xf>
    <xf numFmtId="4" fontId="17" fillId="4" borderId="70" xfId="3" applyNumberFormat="1" applyFont="1" applyFill="1" applyBorder="1" applyAlignment="1">
      <alignment wrapText="1"/>
    </xf>
    <xf numFmtId="0" fontId="17" fillId="4" borderId="121" xfId="3" applyFont="1" applyFill="1" applyBorder="1" applyAlignment="1">
      <alignment wrapText="1"/>
    </xf>
    <xf numFmtId="9" fontId="17" fillId="4" borderId="71" xfId="10" applyFont="1" applyFill="1" applyBorder="1" applyAlignment="1">
      <alignment wrapText="1"/>
    </xf>
    <xf numFmtId="9" fontId="17" fillId="4" borderId="118" xfId="10" applyFont="1" applyFill="1" applyBorder="1" applyAlignment="1">
      <alignment wrapText="1"/>
    </xf>
    <xf numFmtId="4" fontId="17" fillId="4" borderId="71" xfId="3" applyNumberFormat="1" applyFont="1" applyFill="1" applyBorder="1" applyAlignment="1">
      <alignment wrapText="1"/>
    </xf>
    <xf numFmtId="4" fontId="17" fillId="4" borderId="118" xfId="3" applyNumberFormat="1" applyFont="1" applyFill="1" applyBorder="1" applyAlignment="1">
      <alignment wrapText="1"/>
    </xf>
    <xf numFmtId="3" fontId="17" fillId="13" borderId="86" xfId="0" applyNumberFormat="1" applyFont="1" applyFill="1" applyBorder="1" applyAlignment="1" applyProtection="1">
      <alignment wrapText="1"/>
      <protection locked="0"/>
    </xf>
    <xf numFmtId="0" fontId="44" fillId="12" borderId="0" xfId="0" applyFont="1" applyFill="1" applyAlignment="1">
      <alignment wrapText="1"/>
    </xf>
    <xf numFmtId="3" fontId="17" fillId="12" borderId="86" xfId="0" applyNumberFormat="1" applyFont="1" applyFill="1" applyBorder="1" applyAlignment="1" applyProtection="1">
      <alignment wrapText="1"/>
      <protection locked="0"/>
    </xf>
    <xf numFmtId="9" fontId="29" fillId="12" borderId="100" xfId="10" applyFont="1" applyFill="1" applyBorder="1" applyAlignment="1" applyProtection="1">
      <alignment horizontal="center" wrapText="1"/>
      <protection locked="0"/>
    </xf>
    <xf numFmtId="3" fontId="17" fillId="12" borderId="102" xfId="0" applyNumberFormat="1" applyFont="1" applyFill="1" applyBorder="1" applyAlignment="1" applyProtection="1">
      <alignment wrapText="1"/>
      <protection locked="0"/>
    </xf>
    <xf numFmtId="3" fontId="17" fillId="12" borderId="101" xfId="0" applyNumberFormat="1" applyFont="1" applyFill="1" applyBorder="1" applyAlignment="1" applyProtection="1">
      <alignment wrapText="1"/>
      <protection locked="0"/>
    </xf>
    <xf numFmtId="4" fontId="17" fillId="12" borderId="104" xfId="0" applyNumberFormat="1" applyFont="1" applyFill="1" applyBorder="1" applyAlignment="1">
      <alignment horizontal="center" wrapText="1"/>
    </xf>
    <xf numFmtId="3" fontId="17" fillId="12" borderId="103" xfId="0" applyNumberFormat="1" applyFont="1" applyFill="1" applyBorder="1" applyAlignment="1" applyProtection="1">
      <alignment wrapText="1"/>
      <protection locked="0"/>
    </xf>
    <xf numFmtId="4" fontId="17" fillId="12" borderId="75" xfId="3" applyNumberFormat="1" applyFont="1" applyFill="1" applyBorder="1" applyAlignment="1">
      <alignment horizontal="center" wrapText="1"/>
    </xf>
    <xf numFmtId="4" fontId="17" fillId="12" borderId="73" xfId="3" applyNumberFormat="1" applyFont="1" applyFill="1" applyBorder="1" applyAlignment="1">
      <alignment horizontal="center" wrapText="1"/>
    </xf>
    <xf numFmtId="4" fontId="17" fillId="12" borderId="93" xfId="3" applyNumberFormat="1" applyFont="1" applyFill="1" applyBorder="1" applyAlignment="1">
      <alignment horizontal="center" wrapText="1"/>
    </xf>
    <xf numFmtId="0" fontId="44" fillId="12" borderId="91" xfId="0" applyFont="1" applyFill="1" applyBorder="1" applyAlignment="1">
      <alignment wrapText="1"/>
    </xf>
    <xf numFmtId="9" fontId="29" fillId="12" borderId="9" xfId="10" applyFont="1" applyFill="1" applyBorder="1" applyAlignment="1" applyProtection="1">
      <alignment wrapText="1"/>
      <protection locked="0"/>
    </xf>
    <xf numFmtId="4" fontId="17" fillId="12" borderId="91" xfId="0" applyNumberFormat="1" applyFont="1" applyFill="1" applyBorder="1" applyAlignment="1" applyProtection="1">
      <alignment wrapText="1"/>
      <protection locked="0"/>
    </xf>
    <xf numFmtId="4" fontId="17" fillId="12" borderId="95" xfId="0" applyNumberFormat="1" applyFont="1" applyFill="1" applyBorder="1" applyAlignment="1" applyProtection="1">
      <alignment wrapText="1"/>
      <protection locked="0"/>
    </xf>
    <xf numFmtId="4" fontId="17" fillId="12" borderId="118" xfId="3" applyNumberFormat="1" applyFont="1" applyFill="1" applyBorder="1" applyAlignment="1">
      <alignment wrapText="1"/>
    </xf>
    <xf numFmtId="0" fontId="0" fillId="12" borderId="118" xfId="0" applyFill="1" applyBorder="1"/>
    <xf numFmtId="0" fontId="17" fillId="12" borderId="118" xfId="3" applyFont="1" applyFill="1" applyBorder="1" applyAlignment="1">
      <alignment wrapText="1"/>
    </xf>
    <xf numFmtId="9" fontId="17" fillId="13" borderId="91" xfId="10" applyFont="1" applyFill="1" applyBorder="1" applyAlignment="1" applyProtection="1">
      <alignment wrapText="1"/>
      <protection locked="0"/>
    </xf>
    <xf numFmtId="9" fontId="29" fillId="12" borderId="96" xfId="10" applyFont="1" applyFill="1" applyBorder="1" applyAlignment="1" applyProtection="1">
      <alignment wrapText="1"/>
      <protection locked="0"/>
    </xf>
    <xf numFmtId="9" fontId="17" fillId="12" borderId="9" xfId="10" applyFont="1" applyFill="1" applyBorder="1" applyAlignment="1" applyProtection="1">
      <alignment wrapText="1"/>
      <protection locked="0"/>
    </xf>
    <xf numFmtId="9" fontId="17" fillId="12" borderId="112" xfId="10" applyFont="1" applyFill="1" applyBorder="1" applyAlignment="1" applyProtection="1">
      <alignment wrapText="1"/>
      <protection locked="0"/>
    </xf>
    <xf numFmtId="9" fontId="17" fillId="12" borderId="111" xfId="10" applyFont="1" applyFill="1" applyBorder="1" applyAlignment="1" applyProtection="1">
      <alignment wrapText="1"/>
      <protection locked="0"/>
    </xf>
    <xf numFmtId="0" fontId="17" fillId="12" borderId="73" xfId="3" applyFont="1" applyFill="1" applyBorder="1" applyAlignment="1">
      <alignment wrapText="1"/>
    </xf>
    <xf numFmtId="0" fontId="17" fillId="12" borderId="107" xfId="3" applyFont="1" applyFill="1" applyBorder="1" applyAlignment="1">
      <alignment wrapText="1"/>
    </xf>
    <xf numFmtId="9" fontId="17" fillId="13" borderId="105" xfId="10" applyFont="1" applyFill="1" applyBorder="1" applyAlignment="1" applyProtection="1">
      <alignment horizontal="right" wrapText="1"/>
      <protection locked="0"/>
    </xf>
    <xf numFmtId="9" fontId="17" fillId="13" borderId="105" xfId="10" applyFont="1" applyFill="1" applyBorder="1" applyAlignment="1" applyProtection="1">
      <alignment horizontal="center" wrapText="1"/>
      <protection locked="0"/>
    </xf>
    <xf numFmtId="9" fontId="17" fillId="13" borderId="14" xfId="10" applyFont="1" applyFill="1" applyBorder="1" applyAlignment="1" applyProtection="1">
      <alignment wrapText="1"/>
      <protection locked="0"/>
    </xf>
    <xf numFmtId="9" fontId="17" fillId="13" borderId="105" xfId="0" applyNumberFormat="1" applyFont="1" applyFill="1" applyBorder="1" applyAlignment="1" applyProtection="1">
      <alignment horizontal="right" wrapText="1"/>
      <protection locked="0"/>
    </xf>
    <xf numFmtId="9" fontId="17" fillId="13" borderId="14" xfId="0" applyNumberFormat="1" applyFont="1" applyFill="1" applyBorder="1" applyAlignment="1" applyProtection="1">
      <alignment wrapText="1"/>
      <protection locked="0"/>
    </xf>
    <xf numFmtId="0" fontId="44" fillId="12" borderId="123" xfId="0" applyFont="1" applyFill="1" applyBorder="1" applyAlignment="1">
      <alignment wrapText="1"/>
    </xf>
    <xf numFmtId="0" fontId="44" fillId="4" borderId="122" xfId="2" applyFont="1" applyFill="1" applyBorder="1" applyAlignment="1">
      <alignment wrapText="1"/>
    </xf>
    <xf numFmtId="0" fontId="44" fillId="12" borderId="124" xfId="0" applyFont="1" applyFill="1" applyBorder="1" applyAlignment="1">
      <alignment wrapText="1"/>
    </xf>
    <xf numFmtId="9" fontId="29" fillId="12" borderId="96" xfId="10" applyFont="1" applyFill="1" applyBorder="1" applyAlignment="1" applyProtection="1">
      <alignment horizontal="center" wrapText="1"/>
      <protection locked="0"/>
    </xf>
    <xf numFmtId="2" fontId="17" fillId="12" borderId="20" xfId="0" applyNumberFormat="1" applyFont="1" applyFill="1" applyBorder="1" applyAlignment="1">
      <alignment wrapText="1"/>
    </xf>
    <xf numFmtId="2" fontId="17" fillId="12" borderId="110" xfId="0" applyNumberFormat="1" applyFont="1" applyFill="1" applyBorder="1" applyAlignment="1">
      <alignment wrapText="1"/>
    </xf>
    <xf numFmtId="2" fontId="17" fillId="12" borderId="109" xfId="0" applyNumberFormat="1" applyFont="1" applyFill="1" applyBorder="1" applyAlignment="1">
      <alignment wrapText="1"/>
    </xf>
    <xf numFmtId="9" fontId="29" fillId="12" borderId="9" xfId="10" applyFont="1" applyFill="1" applyBorder="1" applyAlignment="1" applyProtection="1">
      <alignment horizontal="center" wrapText="1"/>
      <protection locked="0"/>
    </xf>
    <xf numFmtId="3" fontId="17" fillId="13" borderId="14" xfId="0" applyNumberFormat="1" applyFont="1" applyFill="1" applyBorder="1" applyAlignment="1" applyProtection="1">
      <alignment horizontal="center" wrapText="1"/>
      <protection locked="0"/>
    </xf>
    <xf numFmtId="3" fontId="17" fillId="13" borderId="105" xfId="0" applyNumberFormat="1" applyFont="1" applyFill="1" applyBorder="1" applyAlignment="1" applyProtection="1">
      <alignment horizontal="center" wrapText="1"/>
      <protection locked="0"/>
    </xf>
    <xf numFmtId="9" fontId="17" fillId="13" borderId="14" xfId="10" applyFont="1" applyFill="1" applyBorder="1" applyAlignment="1" applyProtection="1">
      <alignment horizontal="center" wrapText="1"/>
      <protection locked="0"/>
    </xf>
    <xf numFmtId="0" fontId="17" fillId="12" borderId="9" xfId="0" applyFont="1" applyFill="1" applyBorder="1" applyAlignment="1" applyProtection="1">
      <alignment wrapText="1"/>
      <protection locked="0"/>
    </xf>
    <xf numFmtId="0" fontId="17" fillId="12" borderId="112" xfId="0" applyFont="1" applyFill="1" applyBorder="1" applyAlignment="1" applyProtection="1">
      <alignment wrapText="1"/>
      <protection locked="0"/>
    </xf>
    <xf numFmtId="0" fontId="17" fillId="12" borderId="111" xfId="0" applyFont="1" applyFill="1" applyBorder="1" applyAlignment="1" applyProtection="1">
      <alignment wrapText="1"/>
      <protection locked="0"/>
    </xf>
    <xf numFmtId="3" fontId="17" fillId="13" borderId="105" xfId="0" applyNumberFormat="1" applyFont="1" applyFill="1" applyBorder="1" applyAlignment="1" applyProtection="1">
      <alignment wrapText="1"/>
      <protection locked="0"/>
    </xf>
    <xf numFmtId="3" fontId="17" fillId="13" borderId="14" xfId="0" applyNumberFormat="1" applyFont="1" applyFill="1" applyBorder="1" applyAlignment="1" applyProtection="1">
      <alignment wrapText="1"/>
      <protection locked="0"/>
    </xf>
    <xf numFmtId="164" fontId="17" fillId="12" borderId="20" xfId="0" applyNumberFormat="1" applyFont="1" applyFill="1" applyBorder="1" applyAlignment="1">
      <alignment wrapText="1"/>
    </xf>
    <xf numFmtId="164" fontId="17" fillId="12" borderId="110" xfId="0" applyNumberFormat="1" applyFont="1" applyFill="1" applyBorder="1" applyAlignment="1">
      <alignment wrapText="1"/>
    </xf>
    <xf numFmtId="164" fontId="17" fillId="12" borderId="113" xfId="0" applyNumberFormat="1" applyFont="1" applyFill="1" applyBorder="1" applyAlignment="1">
      <alignment wrapText="1"/>
    </xf>
    <xf numFmtId="0" fontId="17" fillId="12" borderId="114" xfId="3" applyFont="1" applyFill="1" applyBorder="1" applyAlignment="1">
      <alignment wrapText="1"/>
    </xf>
    <xf numFmtId="0" fontId="17" fillId="12" borderId="115" xfId="3" applyFont="1" applyFill="1" applyBorder="1" applyAlignment="1">
      <alignment wrapText="1"/>
    </xf>
    <xf numFmtId="167" fontId="17" fillId="13" borderId="97" xfId="0" applyNumberFormat="1" applyFont="1" applyFill="1" applyBorder="1" applyAlignment="1" applyProtection="1">
      <alignment wrapText="1"/>
      <protection locked="0"/>
    </xf>
    <xf numFmtId="0" fontId="17" fillId="12" borderId="116" xfId="3" applyFont="1" applyFill="1" applyBorder="1" applyAlignment="1">
      <alignment wrapText="1"/>
    </xf>
    <xf numFmtId="3" fontId="17" fillId="11" borderId="17" xfId="0" applyNumberFormat="1" applyFont="1" applyFill="1" applyBorder="1" applyAlignment="1" applyProtection="1">
      <alignment wrapText="1"/>
      <protection locked="0"/>
    </xf>
    <xf numFmtId="10" fontId="17" fillId="4" borderId="125" xfId="0" applyNumberFormat="1" applyFont="1" applyFill="1" applyBorder="1" applyAlignment="1">
      <alignment wrapText="1"/>
    </xf>
    <xf numFmtId="1" fontId="17" fillId="4" borderId="126" xfId="0" applyNumberFormat="1" applyFont="1" applyFill="1" applyBorder="1" applyAlignment="1">
      <alignment wrapText="1"/>
    </xf>
    <xf numFmtId="1" fontId="17" fillId="4" borderId="113" xfId="0" applyNumberFormat="1" applyFont="1" applyFill="1" applyBorder="1" applyAlignment="1">
      <alignment wrapText="1"/>
    </xf>
    <xf numFmtId="2" fontId="17" fillId="4" borderId="128" xfId="0" applyNumberFormat="1" applyFont="1" applyFill="1" applyBorder="1" applyAlignment="1">
      <alignment wrapText="1"/>
    </xf>
    <xf numFmtId="0" fontId="17" fillId="8" borderId="0" xfId="0" applyFont="1" applyFill="1" applyAlignment="1">
      <alignment wrapText="1"/>
    </xf>
    <xf numFmtId="10" fontId="17" fillId="8" borderId="0" xfId="0" applyNumberFormat="1" applyFont="1" applyFill="1" applyAlignment="1">
      <alignment wrapText="1"/>
    </xf>
    <xf numFmtId="2" fontId="17" fillId="8" borderId="0" xfId="0" applyNumberFormat="1" applyFont="1" applyFill="1" applyAlignment="1">
      <alignment wrapText="1"/>
    </xf>
    <xf numFmtId="2" fontId="17" fillId="4" borderId="127" xfId="0" applyNumberFormat="1" applyFont="1" applyFill="1" applyBorder="1" applyAlignment="1">
      <alignment wrapText="1"/>
    </xf>
    <xf numFmtId="164" fontId="44" fillId="4" borderId="10" xfId="2" applyNumberFormat="1" applyFont="1" applyFill="1" applyBorder="1" applyAlignment="1">
      <alignment wrapText="1"/>
    </xf>
    <xf numFmtId="167" fontId="17" fillId="12" borderId="30" xfId="0" applyNumberFormat="1" applyFont="1" applyFill="1" applyBorder="1" applyAlignment="1">
      <alignment wrapText="1"/>
    </xf>
    <xf numFmtId="10" fontId="17" fillId="0" borderId="9" xfId="0" applyNumberFormat="1" applyFont="1" applyBorder="1" applyAlignment="1">
      <alignment wrapText="1"/>
    </xf>
    <xf numFmtId="4" fontId="17" fillId="4" borderId="129" xfId="3" applyNumberFormat="1" applyFont="1" applyFill="1" applyBorder="1" applyAlignment="1">
      <alignment wrapText="1"/>
    </xf>
    <xf numFmtId="3" fontId="17" fillId="4" borderId="70" xfId="3" applyNumberFormat="1" applyFont="1" applyFill="1" applyBorder="1" applyAlignment="1">
      <alignment wrapText="1"/>
    </xf>
    <xf numFmtId="10" fontId="17" fillId="4" borderId="115" xfId="0" applyNumberFormat="1" applyFont="1" applyFill="1" applyBorder="1" applyAlignment="1">
      <alignment wrapText="1"/>
    </xf>
    <xf numFmtId="0" fontId="17" fillId="0" borderId="130" xfId="0" applyFont="1" applyBorder="1" applyAlignment="1">
      <alignment wrapText="1"/>
    </xf>
    <xf numFmtId="167" fontId="17" fillId="12" borderId="47" xfId="0" applyNumberFormat="1" applyFont="1" applyFill="1" applyBorder="1" applyAlignment="1">
      <alignment wrapText="1"/>
    </xf>
    <xf numFmtId="164" fontId="17" fillId="12" borderId="131" xfId="0" applyNumberFormat="1" applyFont="1" applyFill="1" applyBorder="1" applyAlignment="1">
      <alignment wrapText="1"/>
    </xf>
    <xf numFmtId="164" fontId="17" fillId="12" borderId="28" xfId="0" applyNumberFormat="1" applyFont="1" applyFill="1" applyBorder="1" applyAlignment="1">
      <alignment wrapText="1"/>
    </xf>
    <xf numFmtId="164" fontId="17" fillId="12" borderId="91" xfId="0" applyNumberFormat="1" applyFont="1" applyFill="1" applyBorder="1" applyAlignment="1">
      <alignment wrapText="1"/>
    </xf>
    <xf numFmtId="4" fontId="17" fillId="0" borderId="133" xfId="0" applyNumberFormat="1" applyFont="1" applyBorder="1" applyAlignment="1" applyProtection="1">
      <alignment wrapText="1"/>
      <protection locked="0"/>
    </xf>
    <xf numFmtId="0" fontId="44" fillId="0" borderId="32" xfId="0" applyFont="1" applyBorder="1" applyAlignment="1">
      <alignment wrapText="1"/>
    </xf>
    <xf numFmtId="0" fontId="44" fillId="0" borderId="32" xfId="2" applyFont="1" applyFill="1" applyBorder="1" applyAlignment="1">
      <alignment wrapText="1"/>
    </xf>
    <xf numFmtId="3" fontId="17" fillId="9" borderId="132" xfId="0" applyNumberFormat="1" applyFont="1" applyFill="1" applyBorder="1" applyAlignment="1" applyProtection="1">
      <alignment wrapText="1"/>
      <protection locked="0"/>
    </xf>
    <xf numFmtId="3" fontId="17" fillId="11" borderId="132" xfId="0" applyNumberFormat="1" applyFont="1" applyFill="1" applyBorder="1" applyAlignment="1" applyProtection="1">
      <alignment wrapText="1"/>
      <protection locked="0"/>
    </xf>
    <xf numFmtId="0" fontId="37" fillId="0" borderId="0" xfId="0" applyFont="1" applyAlignment="1">
      <alignment vertical="center" textRotation="90" wrapText="1"/>
    </xf>
    <xf numFmtId="3" fontId="17" fillId="0" borderId="0" xfId="3" applyNumberFormat="1" applyFont="1" applyFill="1" applyAlignment="1">
      <alignment wrapText="1"/>
    </xf>
    <xf numFmtId="0" fontId="17" fillId="4" borderId="31" xfId="3" applyFont="1" applyFill="1" applyBorder="1" applyAlignment="1">
      <alignment wrapText="1"/>
    </xf>
    <xf numFmtId="0" fontId="17" fillId="12" borderId="134" xfId="3" applyFont="1" applyFill="1" applyBorder="1" applyAlignment="1">
      <alignment wrapText="1"/>
    </xf>
    <xf numFmtId="0" fontId="17" fillId="0" borderId="90" xfId="3" applyFont="1" applyFill="1" applyBorder="1" applyAlignment="1">
      <alignment wrapText="1"/>
    </xf>
    <xf numFmtId="167" fontId="17" fillId="13" borderId="14" xfId="0" applyNumberFormat="1" applyFont="1" applyFill="1" applyBorder="1" applyAlignment="1" applyProtection="1">
      <alignment wrapText="1"/>
      <protection locked="0"/>
    </xf>
    <xf numFmtId="2" fontId="17" fillId="4" borderId="47" xfId="0" applyNumberFormat="1" applyFont="1" applyFill="1" applyBorder="1" applyAlignment="1">
      <alignment wrapText="1"/>
    </xf>
    <xf numFmtId="4" fontId="17" fillId="0" borderId="135" xfId="0" applyNumberFormat="1" applyFont="1" applyBorder="1" applyAlignment="1" applyProtection="1">
      <alignment wrapText="1"/>
      <protection locked="0"/>
    </xf>
    <xf numFmtId="2" fontId="17" fillId="0" borderId="136" xfId="0" applyNumberFormat="1" applyFont="1" applyBorder="1" applyAlignment="1">
      <alignment wrapText="1"/>
    </xf>
    <xf numFmtId="0" fontId="17" fillId="0" borderId="45" xfId="0" applyFont="1" applyBorder="1" applyAlignment="1">
      <alignment wrapText="1"/>
    </xf>
    <xf numFmtId="2" fontId="17" fillId="0" borderId="45" xfId="0" applyNumberFormat="1" applyFont="1" applyBorder="1" applyAlignment="1">
      <alignment wrapText="1"/>
    </xf>
    <xf numFmtId="1" fontId="17" fillId="4" borderId="24" xfId="0" applyNumberFormat="1" applyFont="1" applyFill="1" applyBorder="1" applyAlignment="1">
      <alignment wrapText="1"/>
    </xf>
    <xf numFmtId="10" fontId="17" fillId="0" borderId="39" xfId="0" applyNumberFormat="1" applyFont="1" applyBorder="1" applyAlignment="1">
      <alignment wrapText="1"/>
    </xf>
    <xf numFmtId="2" fontId="17" fillId="0" borderId="7" xfId="0" applyNumberFormat="1" applyFont="1" applyBorder="1" applyAlignment="1">
      <alignment wrapText="1"/>
    </xf>
    <xf numFmtId="1" fontId="17" fillId="4" borderId="7" xfId="0" applyNumberFormat="1" applyFont="1" applyFill="1" applyBorder="1" applyAlignment="1">
      <alignment wrapText="1"/>
    </xf>
    <xf numFmtId="2" fontId="17" fillId="0" borderId="24" xfId="0" applyNumberFormat="1" applyFont="1" applyBorder="1" applyAlignment="1">
      <alignment wrapText="1"/>
    </xf>
    <xf numFmtId="2" fontId="17" fillId="8" borderId="61" xfId="0" applyNumberFormat="1" applyFont="1" applyFill="1" applyBorder="1" applyAlignment="1">
      <alignment wrapText="1"/>
    </xf>
    <xf numFmtId="1" fontId="17" fillId="4" borderId="9" xfId="0" applyNumberFormat="1" applyFont="1" applyFill="1" applyBorder="1" applyAlignment="1">
      <alignment wrapText="1"/>
    </xf>
    <xf numFmtId="2" fontId="17" fillId="4" borderId="137" xfId="0" applyNumberFormat="1" applyFont="1" applyFill="1" applyBorder="1" applyAlignment="1">
      <alignment wrapText="1"/>
    </xf>
    <xf numFmtId="10" fontId="17" fillId="0" borderId="46" xfId="0" applyNumberFormat="1" applyFont="1" applyBorder="1" applyAlignment="1">
      <alignment wrapText="1"/>
    </xf>
    <xf numFmtId="10" fontId="17" fillId="0" borderId="24" xfId="0" applyNumberFormat="1" applyFont="1" applyBorder="1" applyAlignment="1">
      <alignment wrapText="1"/>
    </xf>
    <xf numFmtId="10" fontId="17" fillId="0" borderId="7" xfId="0" applyNumberFormat="1" applyFont="1" applyBorder="1" applyAlignment="1">
      <alignment wrapText="1"/>
    </xf>
    <xf numFmtId="0" fontId="44" fillId="0" borderId="9" xfId="0" applyFont="1" applyBorder="1" applyAlignment="1">
      <alignment wrapText="1"/>
    </xf>
    <xf numFmtId="2" fontId="44" fillId="0" borderId="30" xfId="2" applyNumberFormat="1" applyFont="1" applyFill="1" applyBorder="1" applyAlignment="1">
      <alignment wrapText="1"/>
    </xf>
    <xf numFmtId="0" fontId="44" fillId="0" borderId="30" xfId="0" applyFont="1" applyBorder="1" applyAlignment="1">
      <alignment wrapText="1"/>
    </xf>
    <xf numFmtId="0" fontId="17" fillId="0" borderId="138" xfId="0" applyFont="1" applyBorder="1" applyAlignment="1">
      <alignment wrapText="1"/>
    </xf>
    <xf numFmtId="167" fontId="17" fillId="13" borderId="23" xfId="0" applyNumberFormat="1" applyFont="1" applyFill="1" applyBorder="1" applyAlignment="1" applyProtection="1">
      <alignment wrapText="1"/>
      <protection locked="0"/>
    </xf>
    <xf numFmtId="2" fontId="17" fillId="0" borderId="139" xfId="0" applyNumberFormat="1" applyFont="1" applyBorder="1" applyAlignment="1">
      <alignment wrapText="1"/>
    </xf>
    <xf numFmtId="4" fontId="17" fillId="0" borderId="9" xfId="0" applyNumberFormat="1" applyFont="1" applyBorder="1" applyAlignment="1">
      <alignment wrapText="1"/>
    </xf>
    <xf numFmtId="168" fontId="17" fillId="10" borderId="65" xfId="0" applyNumberFormat="1" applyFont="1" applyFill="1" applyBorder="1" applyAlignment="1" applyProtection="1">
      <alignment wrapText="1"/>
      <protection locked="0"/>
    </xf>
    <xf numFmtId="168" fontId="17" fillId="0" borderId="9" xfId="0" applyNumberFormat="1" applyFont="1" applyBorder="1" applyAlignment="1">
      <alignment wrapText="1"/>
    </xf>
    <xf numFmtId="9" fontId="17" fillId="0" borderId="8" xfId="0" applyNumberFormat="1" applyFont="1" applyBorder="1" applyAlignment="1">
      <alignment wrapText="1"/>
    </xf>
    <xf numFmtId="0" fontId="44" fillId="12" borderId="44" xfId="0" applyFont="1" applyFill="1" applyBorder="1" applyAlignment="1">
      <alignment wrapText="1"/>
    </xf>
    <xf numFmtId="0" fontId="44" fillId="12" borderId="43" xfId="0" applyFont="1" applyFill="1" applyBorder="1" applyAlignment="1">
      <alignment wrapText="1"/>
    </xf>
    <xf numFmtId="0" fontId="44" fillId="12" borderId="7" xfId="0" applyFont="1" applyFill="1" applyBorder="1" applyAlignment="1">
      <alignment wrapText="1"/>
    </xf>
    <xf numFmtId="167" fontId="17" fillId="4" borderId="7" xfId="0" applyNumberFormat="1" applyFont="1" applyFill="1" applyBorder="1" applyAlignment="1">
      <alignment wrapText="1"/>
    </xf>
    <xf numFmtId="9" fontId="17" fillId="0" borderId="91" xfId="10" applyFont="1" applyBorder="1" applyAlignment="1" applyProtection="1">
      <alignment wrapText="1"/>
      <protection locked="0"/>
    </xf>
    <xf numFmtId="9" fontId="17" fillId="0" borderId="95" xfId="10" applyFont="1" applyBorder="1" applyAlignment="1" applyProtection="1">
      <alignment wrapText="1"/>
      <protection locked="0"/>
    </xf>
    <xf numFmtId="0" fontId="29" fillId="12" borderId="9" xfId="10" applyNumberFormat="1" applyFont="1" applyFill="1" applyBorder="1" applyAlignment="1" applyProtection="1">
      <alignment wrapText="1"/>
      <protection locked="0"/>
    </xf>
    <xf numFmtId="9" fontId="17" fillId="0" borderId="12" xfId="10" applyFont="1" applyBorder="1" applyAlignment="1">
      <alignment wrapText="1"/>
    </xf>
    <xf numFmtId="9" fontId="17" fillId="4" borderId="24" xfId="10" applyFont="1" applyFill="1" applyBorder="1" applyAlignment="1" applyProtection="1">
      <alignment wrapText="1"/>
      <protection locked="0"/>
    </xf>
    <xf numFmtId="9" fontId="17" fillId="0" borderId="11" xfId="10" applyFont="1" applyBorder="1" applyAlignment="1">
      <alignment wrapText="1"/>
    </xf>
    <xf numFmtId="9" fontId="17" fillId="4" borderId="7" xfId="10" applyFont="1" applyFill="1" applyBorder="1" applyAlignment="1" applyProtection="1">
      <alignment wrapText="1"/>
      <protection locked="0"/>
    </xf>
    <xf numFmtId="9" fontId="17" fillId="4" borderId="29" xfId="10" applyFont="1" applyFill="1" applyBorder="1" applyAlignment="1" applyProtection="1">
      <alignment wrapText="1"/>
      <protection locked="0"/>
    </xf>
    <xf numFmtId="9" fontId="17" fillId="0" borderId="64" xfId="10" applyFont="1" applyBorder="1" applyAlignment="1">
      <alignment wrapText="1"/>
    </xf>
    <xf numFmtId="9" fontId="17" fillId="4" borderId="60" xfId="10" applyFont="1" applyFill="1" applyBorder="1" applyAlignment="1" applyProtection="1">
      <alignment wrapText="1"/>
      <protection locked="0"/>
    </xf>
    <xf numFmtId="9" fontId="17" fillId="0" borderId="140" xfId="10" applyFont="1" applyBorder="1" applyAlignment="1">
      <alignment wrapText="1"/>
    </xf>
    <xf numFmtId="9" fontId="17" fillId="0" borderId="7" xfId="10" applyFont="1" applyBorder="1" applyAlignment="1">
      <alignment wrapText="1"/>
    </xf>
    <xf numFmtId="9" fontId="17" fillId="4" borderId="24" xfId="0" applyNumberFormat="1" applyFont="1" applyFill="1" applyBorder="1" applyAlignment="1" applyProtection="1">
      <alignment wrapText="1"/>
      <protection locked="0"/>
    </xf>
    <xf numFmtId="9" fontId="17" fillId="4" borderId="7" xfId="0" applyNumberFormat="1" applyFont="1" applyFill="1" applyBorder="1" applyAlignment="1" applyProtection="1">
      <alignment wrapText="1"/>
      <protection locked="0"/>
    </xf>
    <xf numFmtId="9" fontId="17" fillId="0" borderId="94" xfId="0" applyNumberFormat="1" applyFont="1" applyBorder="1" applyAlignment="1">
      <alignment horizontal="center" wrapText="1"/>
    </xf>
    <xf numFmtId="9" fontId="17" fillId="0" borderId="66" xfId="0" applyNumberFormat="1" applyFont="1" applyBorder="1" applyAlignment="1">
      <alignment horizontal="center" wrapText="1"/>
    </xf>
    <xf numFmtId="9" fontId="17" fillId="4" borderId="20" xfId="10" applyFont="1" applyFill="1" applyBorder="1" applyAlignment="1">
      <alignment wrapText="1"/>
    </xf>
    <xf numFmtId="0" fontId="47" fillId="4" borderId="0" xfId="0" applyFont="1" applyFill="1" applyAlignment="1">
      <alignment horizontal="left" wrapText="1"/>
    </xf>
    <xf numFmtId="0" fontId="56" fillId="4" borderId="0" xfId="0" applyFont="1" applyFill="1" applyAlignment="1">
      <alignment horizontal="center" vertical="top" wrapText="1"/>
    </xf>
    <xf numFmtId="0" fontId="32" fillId="8" borderId="41" xfId="5" applyFont="1" applyFill="1" applyBorder="1" applyAlignment="1">
      <alignment horizontal="left"/>
    </xf>
    <xf numFmtId="0" fontId="32" fillId="8" borderId="0" xfId="5" applyFont="1" applyFill="1" applyBorder="1" applyAlignment="1">
      <alignment horizontal="left"/>
    </xf>
    <xf numFmtId="0" fontId="37" fillId="8" borderId="31" xfId="0" applyFont="1" applyFill="1" applyBorder="1" applyAlignment="1">
      <alignment horizontal="center" vertical="center" textRotation="90" wrapText="1"/>
    </xf>
    <xf numFmtId="0" fontId="37" fillId="8" borderId="0" xfId="0" applyFont="1" applyFill="1" applyAlignment="1">
      <alignment horizontal="center" vertical="center" textRotation="90" wrapText="1"/>
    </xf>
    <xf numFmtId="0" fontId="73" fillId="8" borderId="0" xfId="0" applyFont="1" applyFill="1" applyAlignment="1">
      <alignment horizontal="center" vertical="center" textRotation="90" wrapText="1"/>
    </xf>
    <xf numFmtId="0" fontId="38" fillId="8" borderId="0" xfId="0" applyFont="1" applyFill="1" applyAlignment="1">
      <alignment horizontal="center" textRotation="90" wrapText="1"/>
    </xf>
    <xf numFmtId="0" fontId="25" fillId="4" borderId="0" xfId="0" applyFont="1" applyFill="1" applyAlignment="1">
      <alignment horizontal="left" vertical="top" wrapText="1"/>
    </xf>
    <xf numFmtId="0" fontId="18" fillId="4" borderId="0" xfId="0" applyFont="1" applyFill="1" applyAlignment="1">
      <alignment horizontal="center" vertical="center" textRotation="90"/>
    </xf>
    <xf numFmtId="0" fontId="65" fillId="4" borderId="0" xfId="0" applyFont="1" applyFill="1" applyAlignment="1">
      <alignment horizontal="left" vertical="top" wrapText="1"/>
    </xf>
    <xf numFmtId="0" fontId="31" fillId="4" borderId="33" xfId="0" applyFont="1" applyFill="1" applyBorder="1" applyAlignment="1" applyProtection="1">
      <alignment horizontal="left" vertical="top" wrapText="1"/>
      <protection locked="0"/>
    </xf>
    <xf numFmtId="0" fontId="31" fillId="4" borderId="34" xfId="0" applyFont="1" applyFill="1" applyBorder="1" applyAlignment="1" applyProtection="1">
      <alignment horizontal="left" vertical="top" wrapText="1"/>
      <protection locked="0"/>
    </xf>
    <xf numFmtId="0" fontId="31" fillId="4" borderId="35" xfId="0" applyFont="1" applyFill="1" applyBorder="1" applyAlignment="1" applyProtection="1">
      <alignment horizontal="left" vertical="top" wrapText="1"/>
      <protection locked="0"/>
    </xf>
    <xf numFmtId="0" fontId="31" fillId="4" borderId="36" xfId="0" applyFont="1" applyFill="1" applyBorder="1" applyAlignment="1" applyProtection="1">
      <alignment horizontal="left" vertical="top" wrapText="1"/>
      <protection locked="0"/>
    </xf>
    <xf numFmtId="0" fontId="31" fillId="4" borderId="37" xfId="0" applyFont="1" applyFill="1" applyBorder="1" applyAlignment="1" applyProtection="1">
      <alignment horizontal="left" vertical="top" wrapText="1"/>
      <protection locked="0"/>
    </xf>
    <xf numFmtId="0" fontId="31" fillId="4" borderId="38" xfId="0" applyFont="1" applyFill="1" applyBorder="1" applyAlignment="1" applyProtection="1">
      <alignment horizontal="left" vertical="top" wrapText="1"/>
      <protection locked="0"/>
    </xf>
    <xf numFmtId="0" fontId="17" fillId="8" borderId="44" xfId="0" applyFont="1" applyFill="1" applyBorder="1" applyAlignment="1">
      <alignment horizontal="center"/>
    </xf>
    <xf numFmtId="0" fontId="17" fillId="8" borderId="42" xfId="0" applyFont="1" applyFill="1" applyBorder="1" applyAlignment="1">
      <alignment horizontal="center"/>
    </xf>
    <xf numFmtId="0" fontId="55" fillId="8" borderId="0" xfId="1" applyFont="1" applyFill="1" applyAlignment="1" applyProtection="1">
      <alignment horizontal="center" vertical="center" wrapText="1"/>
      <protection locked="0"/>
    </xf>
    <xf numFmtId="0" fontId="55" fillId="8" borderId="32" xfId="1" applyFont="1" applyFill="1" applyBorder="1" applyAlignment="1" applyProtection="1">
      <alignment horizontal="center" vertical="center" wrapText="1"/>
      <protection locked="0"/>
    </xf>
    <xf numFmtId="0" fontId="28" fillId="4" borderId="0" xfId="2" applyFont="1" applyFill="1" applyAlignment="1">
      <alignment horizontal="right" wrapText="1"/>
    </xf>
    <xf numFmtId="0" fontId="28" fillId="0" borderId="32" xfId="0" applyFont="1" applyBorder="1" applyAlignment="1" applyProtection="1">
      <alignment horizontal="right" wrapText="1"/>
      <protection locked="0"/>
    </xf>
    <xf numFmtId="0" fontId="37" fillId="8" borderId="3" xfId="0" applyFont="1" applyFill="1" applyBorder="1" applyAlignment="1">
      <alignment horizontal="center" vertical="center" textRotation="90" wrapText="1"/>
    </xf>
    <xf numFmtId="0" fontId="32" fillId="8" borderId="30" xfId="5" applyFont="1" applyFill="1" applyBorder="1" applyAlignment="1">
      <alignment horizontal="left"/>
    </xf>
    <xf numFmtId="0" fontId="32" fillId="8" borderId="9" xfId="5" applyFont="1" applyFill="1" applyBorder="1" applyAlignment="1">
      <alignment horizontal="left"/>
    </xf>
    <xf numFmtId="0" fontId="51" fillId="4" borderId="0" xfId="0" applyFont="1" applyFill="1" applyAlignment="1">
      <alignment horizontal="left" vertical="top" wrapText="1"/>
    </xf>
    <xf numFmtId="0" fontId="31" fillId="4" borderId="33" xfId="0" applyFont="1" applyFill="1" applyBorder="1" applyAlignment="1">
      <alignment horizontal="left" vertical="top" wrapText="1"/>
    </xf>
    <xf numFmtId="0" fontId="31" fillId="4" borderId="34" xfId="0" applyFont="1" applyFill="1" applyBorder="1" applyAlignment="1">
      <alignment horizontal="left" vertical="top" wrapText="1"/>
    </xf>
    <xf numFmtId="0" fontId="31" fillId="4" borderId="35" xfId="0" applyFont="1" applyFill="1" applyBorder="1" applyAlignment="1">
      <alignment horizontal="left" vertical="top" wrapText="1"/>
    </xf>
    <xf numFmtId="0" fontId="31" fillId="4" borderId="36" xfId="0" applyFont="1" applyFill="1" applyBorder="1" applyAlignment="1">
      <alignment horizontal="left" vertical="top" wrapText="1"/>
    </xf>
    <xf numFmtId="0" fontId="31" fillId="4" borderId="37" xfId="0" applyFont="1" applyFill="1" applyBorder="1" applyAlignment="1">
      <alignment horizontal="left" vertical="top" wrapText="1"/>
    </xf>
    <xf numFmtId="0" fontId="31" fillId="4" borderId="38" xfId="0" applyFont="1" applyFill="1" applyBorder="1" applyAlignment="1">
      <alignment horizontal="left" vertical="top" wrapText="1"/>
    </xf>
    <xf numFmtId="0" fontId="35" fillId="4" borderId="0" xfId="0" applyFont="1" applyFill="1" applyAlignment="1">
      <alignment horizontal="center" vertical="center" textRotation="90" wrapText="1"/>
    </xf>
    <xf numFmtId="0" fontId="15" fillId="7" borderId="0" xfId="1" applyFont="1" applyFill="1" applyAlignment="1">
      <alignment horizontal="center" wrapText="1"/>
    </xf>
    <xf numFmtId="0" fontId="33" fillId="8" borderId="0" xfId="5" applyFont="1" applyFill="1" applyBorder="1" applyAlignment="1">
      <alignment horizontal="left"/>
    </xf>
    <xf numFmtId="0" fontId="15" fillId="7" borderId="0" xfId="1" applyFont="1" applyFill="1" applyAlignment="1">
      <alignment horizontal="left" wrapText="1"/>
    </xf>
    <xf numFmtId="0" fontId="15" fillId="7" borderId="106" xfId="1" applyFont="1" applyFill="1" applyBorder="1" applyAlignment="1">
      <alignment horizontal="left" wrapText="1"/>
    </xf>
    <xf numFmtId="0" fontId="16" fillId="7" borderId="0" xfId="1" applyFont="1" applyFill="1" applyAlignment="1">
      <alignment horizontal="left" wrapText="1"/>
    </xf>
    <xf numFmtId="0" fontId="15" fillId="0" borderId="59" xfId="0" applyFont="1" applyBorder="1" applyAlignment="1">
      <alignment horizontal="center" wrapText="1"/>
    </xf>
    <xf numFmtId="0" fontId="15" fillId="0" borderId="60" xfId="0" applyFont="1" applyBorder="1" applyAlignment="1">
      <alignment horizontal="center" wrapText="1"/>
    </xf>
    <xf numFmtId="0" fontId="15" fillId="7" borderId="3" xfId="1" applyFont="1" applyFill="1" applyBorder="1" applyAlignment="1">
      <alignment horizontal="left" wrapText="1"/>
    </xf>
    <xf numFmtId="0" fontId="19" fillId="4" borderId="0" xfId="0" applyFont="1" applyFill="1" applyAlignment="1">
      <alignment horizontal="center" vertical="center" textRotation="90"/>
    </xf>
    <xf numFmtId="0" fontId="21" fillId="0" borderId="0" xfId="0" applyFont="1" applyAlignment="1">
      <alignment horizontal="left" vertical="top" wrapText="1"/>
    </xf>
    <xf numFmtId="0" fontId="20" fillId="4" borderId="59" xfId="0" applyFont="1" applyFill="1" applyBorder="1" applyAlignment="1" applyProtection="1">
      <alignment horizontal="left" vertical="top" wrapText="1"/>
      <protection locked="0"/>
    </xf>
    <xf numFmtId="0" fontId="20" fillId="4" borderId="31" xfId="0" applyFont="1" applyFill="1" applyBorder="1" applyAlignment="1" applyProtection="1">
      <alignment horizontal="left" vertical="top" wrapText="1"/>
      <protection locked="0"/>
    </xf>
    <xf numFmtId="0" fontId="20" fillId="4" borderId="60" xfId="0" applyFont="1" applyFill="1" applyBorder="1" applyAlignment="1" applyProtection="1">
      <alignment horizontal="left" vertical="top" wrapText="1"/>
      <protection locked="0"/>
    </xf>
    <xf numFmtId="0" fontId="20" fillId="4" borderId="58" xfId="0" applyFont="1" applyFill="1" applyBorder="1" applyAlignment="1" applyProtection="1">
      <alignment horizontal="left" vertical="top" wrapText="1"/>
      <protection locked="0"/>
    </xf>
    <xf numFmtId="0" fontId="20" fillId="4" borderId="32" xfId="0" applyFont="1" applyFill="1" applyBorder="1" applyAlignment="1" applyProtection="1">
      <alignment horizontal="left" vertical="top" wrapText="1"/>
      <protection locked="0"/>
    </xf>
    <xf numFmtId="0" fontId="20" fillId="4" borderId="57" xfId="0" applyFont="1" applyFill="1" applyBorder="1" applyAlignment="1" applyProtection="1">
      <alignment horizontal="left" vertical="top" wrapText="1"/>
      <protection locked="0"/>
    </xf>
    <xf numFmtId="0" fontId="20" fillId="4" borderId="0" xfId="0" applyFont="1" applyFill="1" applyAlignment="1">
      <alignment horizontal="left" vertical="top" wrapText="1"/>
    </xf>
    <xf numFmtId="0" fontId="15" fillId="7" borderId="31" xfId="1" applyFont="1" applyFill="1" applyBorder="1" applyAlignment="1">
      <alignment horizontal="left" wrapText="1"/>
    </xf>
    <xf numFmtId="0" fontId="15" fillId="7" borderId="108" xfId="1" applyFont="1" applyFill="1" applyBorder="1" applyAlignment="1">
      <alignment horizontal="left" wrapText="1"/>
    </xf>
    <xf numFmtId="0" fontId="33" fillId="8" borderId="42" xfId="5" applyFont="1" applyFill="1" applyBorder="1" applyAlignment="1">
      <alignment horizontal="left"/>
    </xf>
    <xf numFmtId="0" fontId="33" fillId="8" borderId="43" xfId="5" applyFont="1" applyFill="1" applyBorder="1" applyAlignment="1">
      <alignment horizontal="left"/>
    </xf>
    <xf numFmtId="0" fontId="74" fillId="4" borderId="0" xfId="0" applyFont="1" applyFill="1" applyAlignment="1">
      <alignment horizontal="center" vertical="center" textRotation="90" wrapText="1"/>
    </xf>
    <xf numFmtId="0" fontId="74" fillId="4" borderId="0" xfId="0" applyFont="1" applyFill="1" applyAlignment="1">
      <alignment horizontal="center" vertical="center" textRotation="90"/>
    </xf>
    <xf numFmtId="0" fontId="20" fillId="4" borderId="44" xfId="0" applyFont="1" applyFill="1" applyBorder="1" applyAlignment="1" applyProtection="1">
      <alignment horizontal="left" vertical="top" wrapText="1"/>
      <protection locked="0"/>
    </xf>
    <xf numFmtId="0" fontId="20" fillId="4" borderId="42" xfId="0" applyFont="1" applyFill="1" applyBorder="1" applyAlignment="1" applyProtection="1">
      <alignment horizontal="left" vertical="top" wrapText="1"/>
      <protection locked="0"/>
    </xf>
    <xf numFmtId="0" fontId="20" fillId="4" borderId="43" xfId="0" applyFont="1" applyFill="1" applyBorder="1" applyAlignment="1" applyProtection="1">
      <alignment horizontal="left" vertical="top" wrapText="1"/>
      <protection locked="0"/>
    </xf>
    <xf numFmtId="0" fontId="33" fillId="8" borderId="32" xfId="5" applyFont="1" applyFill="1" applyBorder="1" applyAlignment="1">
      <alignment horizontal="left"/>
    </xf>
    <xf numFmtId="0" fontId="16" fillId="7" borderId="31" xfId="1" applyFont="1" applyFill="1" applyBorder="1" applyAlignment="1">
      <alignment horizontal="left" wrapText="1"/>
    </xf>
    <xf numFmtId="0" fontId="18" fillId="4" borderId="0" xfId="0" applyFont="1" applyFill="1" applyAlignment="1">
      <alignment horizontal="center" vertical="center" textRotation="90" wrapText="1"/>
    </xf>
    <xf numFmtId="0" fontId="64" fillId="0" borderId="0" xfId="9" applyFont="1" applyAlignment="1">
      <alignment horizontal="left" vertical="center" wrapText="1"/>
    </xf>
    <xf numFmtId="0" fontId="17" fillId="0" borderId="59" xfId="0" applyFont="1" applyBorder="1" applyAlignment="1">
      <alignment horizontal="center" wrapText="1"/>
    </xf>
    <xf numFmtId="0" fontId="17" fillId="0" borderId="60" xfId="0" applyFont="1" applyBorder="1" applyAlignment="1">
      <alignment horizontal="center" wrapText="1"/>
    </xf>
    <xf numFmtId="4" fontId="52" fillId="0" borderId="58" xfId="0" applyNumberFormat="1" applyFont="1" applyBorder="1" applyAlignment="1">
      <alignment horizontal="center" wrapText="1"/>
    </xf>
    <xf numFmtId="4" fontId="52" fillId="0" borderId="57" xfId="0" applyNumberFormat="1" applyFont="1" applyBorder="1" applyAlignment="1">
      <alignment horizontal="center" wrapText="1"/>
    </xf>
    <xf numFmtId="0" fontId="64" fillId="0" borderId="0" xfId="9" applyFont="1" applyAlignment="1">
      <alignment horizontal="center" wrapText="1"/>
    </xf>
    <xf numFmtId="0" fontId="72" fillId="4" borderId="0" xfId="0" applyFont="1" applyFill="1" applyAlignment="1">
      <alignment horizontal="center" textRotation="90"/>
    </xf>
    <xf numFmtId="0" fontId="33" fillId="8" borderId="67" xfId="5" applyFont="1" applyFill="1" applyBorder="1" applyAlignment="1">
      <alignment horizontal="left"/>
    </xf>
    <xf numFmtId="0" fontId="15" fillId="7" borderId="59" xfId="1" applyFont="1" applyFill="1" applyBorder="1" applyAlignment="1">
      <alignment horizontal="left" wrapText="1"/>
    </xf>
    <xf numFmtId="0" fontId="15" fillId="7" borderId="60" xfId="1" applyFont="1" applyFill="1" applyBorder="1" applyAlignment="1">
      <alignment horizontal="left" wrapText="1"/>
    </xf>
    <xf numFmtId="0" fontId="15" fillId="8" borderId="91" xfId="0" applyFont="1" applyFill="1" applyBorder="1" applyAlignment="1">
      <alignment horizontal="center" vertical="center" wrapText="1"/>
    </xf>
    <xf numFmtId="9" fontId="52" fillId="0" borderId="98" xfId="10" applyFont="1" applyBorder="1" applyAlignment="1">
      <alignment horizontal="center" vertical="center" wrapText="1"/>
    </xf>
    <xf numFmtId="9" fontId="52" fillId="0" borderId="95" xfId="10" applyFont="1" applyBorder="1" applyAlignment="1">
      <alignment horizontal="center" vertical="center" wrapText="1"/>
    </xf>
    <xf numFmtId="0" fontId="14" fillId="8" borderId="0" xfId="0" applyFont="1" applyFill="1" applyAlignment="1">
      <alignment horizontal="center" vertical="center" textRotation="90" wrapText="1"/>
    </xf>
    <xf numFmtId="0" fontId="21" fillId="0" borderId="31" xfId="0" applyFont="1" applyBorder="1" applyAlignment="1">
      <alignment horizontal="left" vertical="top" wrapText="1"/>
    </xf>
    <xf numFmtId="0" fontId="59" fillId="7" borderId="30" xfId="0" applyFont="1" applyFill="1" applyBorder="1" applyAlignment="1">
      <alignment horizontal="right" wrapText="1"/>
    </xf>
    <xf numFmtId="0" fontId="59" fillId="7" borderId="9" xfId="0" applyFont="1" applyFill="1" applyBorder="1" applyAlignment="1">
      <alignment horizontal="right" wrapText="1"/>
    </xf>
    <xf numFmtId="0" fontId="17" fillId="4" borderId="7" xfId="0" applyFont="1" applyFill="1" applyBorder="1" applyAlignment="1">
      <alignment horizontal="center" wrapText="1"/>
    </xf>
    <xf numFmtId="0" fontId="17" fillId="4" borderId="0" xfId="0" applyFont="1" applyFill="1" applyAlignment="1">
      <alignment horizontal="center" wrapText="1"/>
    </xf>
    <xf numFmtId="0" fontId="17" fillId="4" borderId="45" xfId="0" applyFont="1" applyFill="1" applyBorder="1" applyAlignment="1">
      <alignment horizontal="center" wrapText="1"/>
    </xf>
    <xf numFmtId="0" fontId="17" fillId="4" borderId="24" xfId="0" applyFont="1" applyFill="1" applyBorder="1" applyAlignment="1">
      <alignment horizontal="center" wrapText="1"/>
    </xf>
    <xf numFmtId="0" fontId="17" fillId="4" borderId="64" xfId="0" applyFont="1" applyFill="1" applyBorder="1" applyAlignment="1">
      <alignment horizontal="center" wrapText="1"/>
    </xf>
    <xf numFmtId="0" fontId="60" fillId="8" borderId="39" xfId="0" applyFont="1" applyFill="1" applyBorder="1" applyAlignment="1">
      <alignment horizontal="center" vertical="center" textRotation="90" wrapText="1"/>
    </xf>
    <xf numFmtId="0" fontId="60" fillId="8" borderId="46" xfId="0" applyFont="1" applyFill="1" applyBorder="1" applyAlignment="1">
      <alignment horizontal="center" vertical="center" textRotation="90" wrapText="1"/>
    </xf>
    <xf numFmtId="0" fontId="20" fillId="4" borderId="33" xfId="0" applyFont="1" applyFill="1" applyBorder="1" applyAlignment="1" applyProtection="1">
      <alignment horizontal="left" vertical="top" wrapText="1"/>
      <protection locked="0"/>
    </xf>
    <xf numFmtId="0" fontId="20" fillId="4" borderId="34" xfId="0" applyFont="1" applyFill="1" applyBorder="1" applyAlignment="1" applyProtection="1">
      <alignment horizontal="left" vertical="top" wrapText="1"/>
      <protection locked="0"/>
    </xf>
    <xf numFmtId="0" fontId="20" fillId="4" borderId="35" xfId="0" applyFont="1" applyFill="1" applyBorder="1" applyAlignment="1" applyProtection="1">
      <alignment horizontal="left" vertical="top" wrapText="1"/>
      <protection locked="0"/>
    </xf>
    <xf numFmtId="0" fontId="20" fillId="4" borderId="36" xfId="0" applyFont="1" applyFill="1" applyBorder="1" applyAlignment="1" applyProtection="1">
      <alignment horizontal="left" vertical="top" wrapText="1"/>
      <protection locked="0"/>
    </xf>
    <xf numFmtId="0" fontId="20" fillId="4" borderId="37" xfId="0" applyFont="1" applyFill="1" applyBorder="1" applyAlignment="1" applyProtection="1">
      <alignment horizontal="left" vertical="top" wrapText="1"/>
      <protection locked="0"/>
    </xf>
    <xf numFmtId="0" fontId="20" fillId="4" borderId="38" xfId="0" applyFont="1" applyFill="1" applyBorder="1" applyAlignment="1" applyProtection="1">
      <alignment horizontal="left" vertical="top" wrapText="1"/>
      <protection locked="0"/>
    </xf>
    <xf numFmtId="0" fontId="59" fillId="7" borderId="30" xfId="0" applyFont="1" applyFill="1" applyBorder="1" applyAlignment="1">
      <alignment horizontal="center" wrapText="1"/>
    </xf>
    <xf numFmtId="0" fontId="59" fillId="7" borderId="9" xfId="0" applyFont="1" applyFill="1" applyBorder="1" applyAlignment="1">
      <alignment horizontal="center" wrapText="1"/>
    </xf>
    <xf numFmtId="0" fontId="60" fillId="8" borderId="64" xfId="0" applyFont="1" applyFill="1" applyBorder="1" applyAlignment="1">
      <alignment horizontal="center" vertical="center" textRotation="90" wrapText="1"/>
    </xf>
    <xf numFmtId="0" fontId="57" fillId="4" borderId="0" xfId="0" applyFont="1" applyFill="1" applyAlignment="1">
      <alignment horizontal="left" vertical="top" wrapText="1"/>
    </xf>
    <xf numFmtId="0" fontId="58" fillId="4" borderId="0" xfId="0" applyFont="1" applyFill="1" applyAlignment="1">
      <alignment horizontal="left" vertical="top" wrapText="1"/>
    </xf>
    <xf numFmtId="0" fontId="56" fillId="4" borderId="0" xfId="0" applyFont="1" applyFill="1" applyAlignment="1">
      <alignment horizontal="left" vertical="top" wrapText="1"/>
    </xf>
  </cellXfs>
  <cellStyles count="11">
    <cellStyle name="20% - Áhersla5" xfId="3" builtinId="46"/>
    <cellStyle name="40% - Áhersla5" xfId="2" builtinId="47"/>
    <cellStyle name="Áhersla5" xfId="1" builtinId="45"/>
    <cellStyle name="Hyperlink 2" xfId="7" xr:uid="{00000000-0005-0000-0000-000004000000}"/>
    <cellStyle name="Normal 2" xfId="6" xr:uid="{00000000-0005-0000-0000-000006000000}"/>
    <cellStyle name="Normal 2 2" xfId="8" xr:uid="{00000000-0005-0000-0000-000007000000}"/>
    <cellStyle name="Prósent" xfId="10" builtinId="5"/>
    <cellStyle name="Tengill" xfId="9" builtinId="8"/>
    <cellStyle name="UST: ÁRTAL" xfId="5" xr:uid="{00000000-0005-0000-0000-000009000000}"/>
    <cellStyle name="UST: HEADING 1 á sheetum" xfId="4" xr:uid="{00000000-0005-0000-0000-00000A000000}"/>
    <cellStyle name="Venjulegt" xfId="0" builtinId="0"/>
  </cellStyles>
  <dxfs count="2978">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tint="-0.14996795556505021"/>
      </font>
    </dxf>
    <dxf>
      <font>
        <color theme="0"/>
      </font>
      <numFmt numFmtId="1" formatCode="0"/>
    </dxf>
    <dxf>
      <font>
        <color theme="0"/>
      </font>
    </dxf>
    <dxf>
      <font>
        <color theme="0"/>
      </font>
    </dxf>
    <dxf>
      <font>
        <color theme="0"/>
      </font>
      <numFmt numFmtId="1" formatCode="0"/>
    </dxf>
    <dxf>
      <font>
        <color theme="8" tint="0.79998168889431442"/>
      </font>
    </dxf>
    <dxf>
      <font>
        <color theme="0"/>
      </font>
    </dxf>
    <dxf>
      <font>
        <color theme="0"/>
      </font>
    </dxf>
    <dxf>
      <font>
        <color theme="0"/>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font>
    </dxf>
    <dxf>
      <font>
        <color theme="0"/>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tint="-0.14996795556505021"/>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ill>
        <patternFill>
          <bgColor rgb="FF92D050"/>
        </patternFill>
      </fill>
    </dxf>
    <dxf>
      <fill>
        <patternFill>
          <bgColor rgb="FFFF0000"/>
        </patternFill>
      </fill>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tint="-0.14996795556505021"/>
      </font>
    </dxf>
    <dxf>
      <font>
        <color theme="0" tint="-0.24994659260841701"/>
      </font>
    </dxf>
    <dxf>
      <font>
        <color theme="0" tint="-0.14996795556505021"/>
      </font>
    </dxf>
    <dxf>
      <font>
        <color theme="0"/>
      </font>
    </dxf>
    <dxf>
      <font>
        <color theme="0"/>
      </font>
    </dxf>
    <dxf>
      <font>
        <color theme="0"/>
      </font>
      <numFmt numFmtId="1" formatCode="0"/>
    </dxf>
    <dxf>
      <font>
        <color theme="0"/>
      </font>
    </dxf>
    <dxf>
      <font>
        <color theme="0"/>
      </font>
      <numFmt numFmtId="1" formatCode="0"/>
    </dxf>
    <dxf>
      <font>
        <color theme="0"/>
      </font>
    </dxf>
    <dxf>
      <font>
        <color theme="0"/>
      </font>
    </dxf>
    <dxf>
      <font>
        <color theme="0" tint="-0.14996795556505021"/>
      </font>
    </dxf>
    <dxf>
      <font>
        <color theme="0" tint="-0.24994659260841701"/>
      </font>
    </dxf>
    <dxf>
      <font>
        <color theme="0" tint="-0.14996795556505021"/>
      </font>
    </dxf>
    <dxf>
      <font>
        <color theme="0"/>
      </font>
    </dxf>
    <dxf>
      <font>
        <color theme="0" tint="-0.24994659260841701"/>
      </font>
    </dxf>
    <dxf>
      <font>
        <color theme="0" tint="-0.14996795556505021"/>
      </font>
    </dxf>
    <dxf>
      <font>
        <color theme="8" tint="0.79998168889431442"/>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8" tint="0.79998168889431442"/>
      </font>
    </dxf>
    <dxf>
      <font>
        <color theme="0"/>
      </font>
      <numFmt numFmtId="1" formatCode="0"/>
    </dxf>
    <dxf>
      <font>
        <color theme="0"/>
      </font>
      <numFmt numFmtId="1" formatCode="0"/>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8" tint="0.79998168889431442"/>
      </font>
    </dxf>
    <dxf>
      <font>
        <color theme="0"/>
      </font>
      <numFmt numFmtId="1" formatCode="0"/>
    </dxf>
    <dxf>
      <font>
        <color theme="0"/>
      </font>
    </dxf>
    <dxf>
      <font>
        <color theme="0"/>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theme="0"/>
      </font>
    </dxf>
    <dxf>
      <font>
        <color theme="0"/>
      </font>
    </dxf>
    <dxf>
      <font>
        <color auto="1"/>
      </font>
    </dxf>
    <dxf>
      <font>
        <color theme="0"/>
      </font>
    </dxf>
    <dxf>
      <font>
        <color auto="1"/>
      </font>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theme="0"/>
      </font>
    </dxf>
    <dxf>
      <font>
        <color theme="0"/>
      </font>
    </dxf>
    <dxf>
      <font>
        <color auto="1"/>
      </font>
    </dxf>
    <dxf>
      <font>
        <color theme="0"/>
      </font>
    </dxf>
    <dxf>
      <font>
        <color auto="1"/>
      </font>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theme="0"/>
      </font>
    </dxf>
    <dxf>
      <font>
        <color theme="0"/>
      </font>
    </dxf>
    <dxf>
      <font>
        <color auto="1"/>
      </font>
    </dxf>
    <dxf>
      <font>
        <color theme="0"/>
      </font>
    </dxf>
    <dxf>
      <font>
        <color auto="1"/>
      </font>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dxf>
    <dxf>
      <font>
        <color auto="1"/>
      </font>
    </dxf>
    <dxf>
      <font>
        <color theme="0"/>
      </font>
    </dxf>
    <dxf>
      <font>
        <color theme="0"/>
      </font>
      <numFmt numFmtId="1" formatCode="0"/>
    </dxf>
    <dxf>
      <font>
        <color theme="0"/>
      </font>
    </dxf>
    <dxf>
      <font>
        <color theme="0"/>
      </font>
    </dxf>
    <dxf>
      <font>
        <color theme="0"/>
      </font>
    </dxf>
    <dxf>
      <font>
        <color theme="0"/>
      </font>
      <numFmt numFmtId="1" formatCode="0"/>
    </dxf>
    <dxf>
      <fill>
        <patternFill>
          <bgColor rgb="FFFF0000"/>
        </patternFill>
      </fill>
    </dxf>
    <dxf>
      <fill>
        <patternFill>
          <bgColor rgb="FF92D050"/>
        </patternFill>
      </fill>
    </dxf>
    <dxf>
      <font>
        <color theme="0"/>
      </font>
    </dxf>
    <dxf>
      <font>
        <color theme="0"/>
      </font>
    </dxf>
    <dxf>
      <font>
        <color theme="0"/>
      </font>
      <numFmt numFmtId="1" formatCode="0"/>
    </dxf>
    <dxf>
      <font>
        <color theme="8" tint="0.59996337778862885"/>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0"/>
      </font>
    </dxf>
    <dxf>
      <font>
        <color theme="0"/>
      </font>
    </dxf>
    <dxf>
      <font>
        <color theme="0"/>
      </font>
    </dxf>
    <dxf>
      <fill>
        <patternFill>
          <bgColor rgb="FFFF0000"/>
        </patternFill>
      </fill>
    </dxf>
    <dxf>
      <fill>
        <patternFill>
          <bgColor rgb="FF92D050"/>
        </patternFill>
      </fill>
    </dxf>
    <dxf>
      <font>
        <color theme="0"/>
      </font>
    </dxf>
    <dxf>
      <font>
        <color theme="0"/>
      </font>
    </dxf>
    <dxf>
      <font>
        <color theme="0"/>
      </font>
    </dxf>
    <dxf>
      <font>
        <color auto="1"/>
      </font>
    </dxf>
    <dxf>
      <font>
        <color theme="0"/>
      </font>
    </dxf>
    <dxf>
      <font>
        <color auto="1"/>
      </font>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auto="1"/>
      </font>
    </dxf>
    <dxf>
      <font>
        <color theme="0"/>
      </font>
    </dxf>
    <dxf>
      <font>
        <color theme="0"/>
      </font>
    </dxf>
    <dxf>
      <font>
        <color theme="0"/>
      </font>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0"/>
      </font>
      <numFmt numFmtId="1" formatCode="0"/>
    </dxf>
    <dxf>
      <font>
        <color theme="0"/>
      </font>
      <numFmt numFmtId="1" formatCode="0"/>
    </dxf>
    <dxf>
      <font>
        <color theme="0"/>
      </font>
    </dxf>
    <dxf>
      <font>
        <color theme="0"/>
      </font>
    </dxf>
    <dxf>
      <font>
        <color theme="0"/>
      </font>
      <numFmt numFmtId="1" formatCode="0"/>
    </dxf>
    <dxf>
      <font>
        <color theme="8" tint="0.59996337778862885"/>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font>
      <numFmt numFmtId="1" formatCode="0"/>
    </dxf>
    <dxf>
      <font>
        <color theme="0"/>
      </font>
    </dxf>
    <dxf>
      <font>
        <color theme="0"/>
      </font>
    </dxf>
    <dxf>
      <font>
        <color theme="0"/>
      </font>
    </dxf>
    <dxf>
      <font>
        <color theme="0"/>
      </font>
    </dxf>
    <dxf>
      <font>
        <color theme="8" tint="0.79998168889431442"/>
      </font>
    </dxf>
    <dxf>
      <font>
        <color theme="0"/>
      </font>
    </dxf>
    <dxf>
      <font>
        <color theme="0"/>
      </font>
    </dxf>
    <dxf>
      <font>
        <color theme="8" tint="0.79998168889431442"/>
      </font>
    </dxf>
    <dxf>
      <font>
        <color theme="0"/>
      </font>
    </dxf>
    <dxf>
      <font>
        <color theme="0" tint="-0.14996795556505021"/>
      </font>
    </dxf>
    <dxf>
      <font>
        <color theme="0"/>
      </font>
      <numFmt numFmtId="1" formatCode="0"/>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ont>
        <color theme="8" tint="0.79998168889431442"/>
      </font>
    </dxf>
    <dxf>
      <font>
        <color theme="0"/>
      </font>
    </dxf>
    <dxf>
      <font>
        <color theme="0"/>
      </font>
    </dxf>
    <dxf>
      <font>
        <color theme="0" tint="-0.14996795556505021"/>
      </font>
    </dxf>
    <dxf>
      <font>
        <color theme="0"/>
      </font>
      <numFmt numFmtId="1" formatCode="0"/>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ont>
        <color theme="8" tint="0.79998168889431442"/>
      </font>
    </dxf>
    <dxf>
      <font>
        <color theme="0"/>
      </font>
    </dxf>
    <dxf>
      <font>
        <color theme="0"/>
      </font>
    </dxf>
    <dxf>
      <font>
        <color theme="0" tint="-0.14996795556505021"/>
      </font>
    </dxf>
    <dxf>
      <font>
        <color theme="0"/>
      </font>
      <numFmt numFmtId="1" formatCode="0"/>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ont>
        <color theme="8" tint="0.79998168889431442"/>
      </font>
    </dxf>
    <dxf>
      <font>
        <color theme="0"/>
      </font>
    </dxf>
    <dxf>
      <font>
        <color theme="0"/>
      </font>
    </dxf>
    <dxf>
      <font>
        <color theme="0" tint="-0.14996795556505021"/>
      </font>
    </dxf>
    <dxf>
      <font>
        <color theme="0"/>
      </font>
      <numFmt numFmtId="1" formatCode="0"/>
    </dxf>
    <dxf>
      <font>
        <color theme="0"/>
      </font>
    </dxf>
    <dxf>
      <font>
        <color auto="1"/>
      </font>
    </dxf>
    <dxf>
      <font>
        <color theme="0"/>
      </font>
    </dxf>
    <dxf>
      <font>
        <color auto="1"/>
      </font>
    </dxf>
    <dxf>
      <font>
        <color theme="0"/>
      </font>
    </dxf>
    <dxf>
      <font>
        <color theme="0"/>
      </font>
    </dxf>
    <dxf>
      <font>
        <color theme="0"/>
      </font>
    </dxf>
    <dxf>
      <font>
        <color theme="0"/>
      </font>
    </dxf>
    <dxf>
      <font>
        <color theme="0"/>
      </font>
    </dxf>
    <dxf>
      <font>
        <color theme="0"/>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numFmt numFmtId="1" formatCode="0"/>
    </dxf>
    <dxf>
      <font>
        <color theme="0"/>
      </font>
      <numFmt numFmtId="1" formatCode="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numFmt numFmtId="1" formatCode="0"/>
    </dxf>
    <dxf>
      <font>
        <color theme="8" tint="0.59996337778862885"/>
      </font>
    </dxf>
    <dxf>
      <font>
        <color theme="0"/>
      </font>
      <numFmt numFmtId="1" formatCode="0"/>
    </dxf>
    <dxf>
      <font>
        <color theme="0"/>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0"/>
      </font>
    </dxf>
    <dxf>
      <font>
        <color theme="0"/>
      </font>
    </dxf>
    <dxf>
      <font>
        <color theme="8" tint="0.59996337778862885"/>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tint="-0.14996795556505021"/>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ill>
        <patternFill>
          <bgColor rgb="FFFF0000"/>
        </patternFill>
      </fill>
    </dxf>
    <dxf>
      <fill>
        <patternFill>
          <bgColor rgb="FF92D050"/>
        </patternFill>
      </fill>
    </dxf>
    <dxf>
      <font>
        <color theme="0"/>
      </font>
      <numFmt numFmtId="1" formatCode="0"/>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59996337778862885"/>
      </font>
    </dxf>
    <dxf>
      <font>
        <color theme="0"/>
      </font>
    </dxf>
    <dxf>
      <font>
        <color theme="0"/>
      </font>
    </dxf>
    <dxf>
      <font>
        <color theme="0"/>
      </font>
      <numFmt numFmtId="1" formatCode="0"/>
    </dxf>
    <dxf>
      <font>
        <color theme="8" tint="0.79998168889431442"/>
      </font>
    </dxf>
    <dxf>
      <font>
        <color theme="8" tint="0.59996337778862885"/>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dxf>
    <dxf>
      <font>
        <color theme="8" tint="0.79998168889431442"/>
      </font>
    </dxf>
    <dxf>
      <font>
        <color theme="0" tint="-0.14996795556505021"/>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0"/>
      </font>
    </dxf>
    <dxf>
      <font>
        <color theme="0"/>
      </font>
    </dxf>
    <dxf>
      <font>
        <color theme="0"/>
      </font>
    </dxf>
    <dxf>
      <font>
        <color theme="8" tint="0.79998168889431442"/>
      </font>
    </dxf>
    <dxf>
      <font>
        <color theme="0" tint="-0.14996795556505021"/>
      </font>
    </dxf>
    <dxf>
      <font>
        <color theme="0"/>
      </font>
      <numFmt numFmtId="1" formatCode="0"/>
    </dxf>
    <dxf>
      <font>
        <color theme="0"/>
      </font>
    </dxf>
    <dxf>
      <font>
        <color theme="0"/>
      </font>
    </dxf>
    <dxf>
      <font>
        <color theme="0"/>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tint="-0.14996795556505021"/>
      </font>
    </dxf>
    <dxf>
      <font>
        <color theme="0" tint="-0.14996795556505021"/>
      </font>
    </dxf>
    <dxf>
      <font>
        <color theme="0" tint="-0.14996795556505021"/>
      </font>
    </dxf>
    <dxf>
      <font>
        <color theme="0" tint="-0.14996795556505021"/>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0" tint="-0.14996795556505021"/>
      </font>
    </dxf>
    <dxf>
      <font>
        <color theme="8" tint="0.59996337778862885"/>
      </font>
    </dxf>
    <dxf>
      <font>
        <color theme="8" tint="0.79998168889431442"/>
      </font>
    </dxf>
    <dxf>
      <font>
        <color theme="8" tint="0.79998168889431442"/>
      </font>
    </dxf>
    <dxf>
      <font>
        <color theme="0"/>
      </font>
    </dxf>
    <dxf>
      <font>
        <color theme="0"/>
      </font>
    </dxf>
    <dxf>
      <font>
        <color theme="0" tint="-0.14996795556505021"/>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ill>
        <patternFill>
          <bgColor rgb="FF92D050"/>
        </patternFill>
      </fill>
    </dxf>
    <dxf>
      <fill>
        <patternFill>
          <bgColor rgb="FFFF0000"/>
        </patternFill>
      </fill>
    </dxf>
    <dxf>
      <font>
        <color theme="0"/>
      </font>
    </dxf>
    <dxf>
      <font>
        <color theme="8" tint="0.79998168889431442"/>
      </font>
    </dxf>
    <dxf>
      <font>
        <color theme="0"/>
      </font>
    </dxf>
    <dxf>
      <font>
        <color theme="0"/>
      </font>
      <numFmt numFmtId="1" formatCode="0"/>
    </dxf>
    <dxf>
      <font>
        <color theme="8" tint="0.79998168889431442"/>
      </font>
    </dxf>
    <dxf>
      <font>
        <color theme="0"/>
      </font>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8" tint="0.79998168889431442"/>
      </font>
    </dxf>
    <dxf>
      <font>
        <color theme="0"/>
      </font>
    </dxf>
    <dxf>
      <font>
        <color theme="0"/>
      </font>
    </dxf>
    <dxf>
      <font>
        <color theme="8" tint="0.79998168889431442"/>
      </font>
    </dxf>
    <dxf>
      <font>
        <color theme="0"/>
      </font>
    </dxf>
    <dxf>
      <font>
        <color auto="1"/>
      </font>
    </dxf>
    <dxf>
      <font>
        <color theme="0"/>
      </font>
    </dxf>
    <dxf>
      <font>
        <color auto="1"/>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dxf>
    <dxf>
      <font>
        <color theme="0"/>
      </font>
      <numFmt numFmtId="1" formatCode="0"/>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dxf>
    <dxf>
      <font>
        <color theme="8" tint="0.79998168889431442"/>
      </font>
    </dxf>
    <dxf>
      <font>
        <color theme="0"/>
      </font>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auto="1"/>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auto="1"/>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ill>
        <patternFill>
          <bgColor rgb="FFFF0000"/>
        </patternFill>
      </fill>
    </dxf>
    <dxf>
      <fill>
        <patternFill>
          <bgColor rgb="FF92D050"/>
        </patternFill>
      </fill>
    </dxf>
    <dxf>
      <fill>
        <patternFill>
          <bgColor rgb="FF92D050"/>
        </patternFill>
      </fill>
    </dxf>
    <dxf>
      <fill>
        <patternFill>
          <bgColor rgb="FFFF0000"/>
        </patternFill>
      </fill>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numFmt numFmtId="1" formatCode="0"/>
    </dxf>
    <dxf>
      <font>
        <color theme="0"/>
      </font>
      <numFmt numFmtId="1" formatCode="0"/>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0"/>
      </font>
      <numFmt numFmtId="1" formatCode="0"/>
    </dxf>
    <dxf>
      <font>
        <color theme="0"/>
      </font>
      <numFmt numFmtId="1" formatCode="0"/>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0"/>
      </font>
    </dxf>
    <dxf>
      <font>
        <color auto="1"/>
      </font>
    </dxf>
    <dxf>
      <font>
        <color theme="0"/>
      </font>
    </dxf>
    <dxf>
      <font>
        <color auto="1"/>
      </font>
    </dxf>
    <dxf>
      <font>
        <color theme="0"/>
      </font>
    </dxf>
    <dxf>
      <font>
        <color theme="0"/>
      </font>
      <numFmt numFmtId="1" formatCode="0"/>
    </dxf>
    <dxf>
      <font>
        <color theme="8" tint="0.59996337778862885"/>
      </font>
    </dxf>
    <dxf>
      <font>
        <color theme="8" tint="0.79998168889431442"/>
      </font>
    </dxf>
    <dxf>
      <font>
        <color theme="0"/>
      </font>
      <numFmt numFmtId="1" formatCode="0"/>
    </dxf>
    <dxf>
      <font>
        <color theme="0"/>
      </font>
      <numFmt numFmtId="1" formatCode="0"/>
    </dxf>
    <dxf>
      <font>
        <color theme="0"/>
      </font>
      <numFmt numFmtId="1" formatCode="0"/>
    </dxf>
    <dxf>
      <font>
        <color theme="0"/>
      </font>
      <numFmt numFmtId="1" formatCode="0"/>
    </dxf>
    <dxf>
      <font>
        <color theme="8" tint="0.79998168889431442"/>
      </font>
    </dxf>
    <dxf>
      <font>
        <color theme="0"/>
      </font>
    </dxf>
    <dxf>
      <font>
        <color theme="0"/>
      </font>
    </dxf>
    <dxf>
      <font>
        <color theme="0"/>
      </font>
      <numFmt numFmtId="1" formatCode="0"/>
    </dxf>
    <dxf>
      <font>
        <color theme="8" tint="0.79998168889431442"/>
      </font>
    </dxf>
    <dxf>
      <font>
        <color auto="1"/>
      </font>
    </dxf>
    <dxf>
      <font>
        <color auto="1"/>
      </font>
    </dxf>
    <dxf>
      <font>
        <color auto="1"/>
      </font>
    </dxf>
    <dxf>
      <font>
        <color auto="1"/>
      </font>
    </dxf>
    <dxf>
      <font>
        <color auto="1"/>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auto="1"/>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theme="0"/>
      </font>
    </dxf>
    <dxf>
      <font>
        <color auto="1"/>
      </font>
    </dxf>
    <dxf>
      <font>
        <color auto="1"/>
      </font>
    </dxf>
    <dxf>
      <font>
        <color auto="1"/>
      </font>
    </dxf>
    <dxf>
      <font>
        <color theme="8" tint="0.79998168889431442"/>
      </font>
    </dxf>
    <dxf>
      <font>
        <color theme="8" tint="0.79998168889431442"/>
      </font>
    </dxf>
    <dxf>
      <font>
        <color theme="8" tint="0.79998168889431442"/>
      </font>
    </dxf>
    <dxf>
      <font>
        <color theme="0"/>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0"/>
      </font>
    </dxf>
    <dxf>
      <font>
        <color theme="0"/>
      </font>
    </dxf>
    <dxf>
      <font>
        <color theme="0"/>
      </font>
      <numFmt numFmtId="1" formatCode="0"/>
    </dxf>
    <dxf>
      <font>
        <color theme="8" tint="0.79998168889431442"/>
      </font>
    </dxf>
    <dxf>
      <font>
        <color theme="8" tint="0.79998168889431442"/>
      </font>
    </dxf>
    <dxf>
      <font>
        <color theme="8" tint="0.79998168889431442"/>
      </font>
    </dxf>
    <dxf>
      <font>
        <color theme="8" tint="0.79998168889431442"/>
      </font>
    </dxf>
    <dxf>
      <font>
        <color theme="0"/>
      </font>
    </dxf>
    <dxf>
      <font>
        <color theme="0"/>
      </font>
      <numFmt numFmtId="1" formatCode="0"/>
    </dxf>
    <dxf>
      <font>
        <color theme="8" tint="0.79998168889431442"/>
      </font>
    </dxf>
    <dxf>
      <font>
        <color theme="8" tint="0.79998168889431442"/>
      </font>
    </dxf>
    <dxf>
      <font>
        <color theme="8" tint="0.59996337778862885"/>
      </font>
    </dxf>
    <dxf>
      <font>
        <color theme="8" tint="0.79998168889431442"/>
      </font>
    </dxf>
    <dxf>
      <font>
        <color theme="0"/>
      </font>
    </dxf>
    <dxf>
      <font>
        <color theme="0"/>
      </font>
    </dxf>
    <dxf>
      <font>
        <color theme="0"/>
      </font>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E4F4DF"/>
        </patternFill>
      </fill>
      <border>
        <left style="thin">
          <color rgb="FF92D050"/>
        </left>
        <right style="thin">
          <color rgb="FF92D050"/>
        </right>
        <top style="thin">
          <color rgb="FF92D050"/>
        </top>
        <bottom style="thin">
          <color rgb="FF92D050"/>
        </bottom>
      </border>
    </dxf>
    <dxf>
      <fill>
        <patternFill>
          <bgColor rgb="FFFFF0D1"/>
        </patternFill>
      </fill>
      <border>
        <left style="thin">
          <color rgb="FFFF0000"/>
        </left>
        <right style="thin">
          <color rgb="FFFF0000"/>
        </right>
        <top style="thin">
          <color rgb="FFFF0000"/>
        </top>
        <bottom style="thin">
          <color rgb="FFFF0000"/>
        </bottom>
      </border>
    </dxf>
    <dxf>
      <font>
        <color theme="0"/>
      </font>
    </dxf>
    <dxf>
      <font>
        <color theme="0"/>
      </font>
    </dxf>
    <dxf>
      <font>
        <color theme="0"/>
      </font>
    </dxf>
    <dxf>
      <fill>
        <patternFill>
          <bgColor theme="8" tint="0.79998168889431442"/>
        </patternFill>
      </fill>
    </dxf>
    <dxf>
      <fill>
        <patternFill>
          <bgColor rgb="FFFFF0D1"/>
        </patternFill>
      </fill>
    </dxf>
    <dxf>
      <fill>
        <patternFill>
          <bgColor theme="8" tint="0.79998168889431442"/>
        </patternFill>
      </fill>
    </dxf>
    <dxf>
      <fill>
        <patternFill>
          <bgColor rgb="FFFFF0D1"/>
        </patternFill>
      </fill>
    </dxf>
    <dxf>
      <fill>
        <patternFill>
          <bgColor rgb="FFE4F4DF"/>
        </patternFill>
      </fill>
      <border>
        <left style="thin">
          <color rgb="FF92D050"/>
        </left>
        <right style="thin">
          <color rgb="FF92D050"/>
        </right>
        <top style="thin">
          <color rgb="FF92D050"/>
        </top>
        <bottom style="thin">
          <color rgb="FF92D050"/>
        </bottom>
      </border>
    </dxf>
    <dxf>
      <fill>
        <patternFill>
          <bgColor rgb="FFFFF0D1"/>
        </patternFill>
      </fill>
      <border>
        <left style="thin">
          <color rgb="FFFF0000"/>
        </left>
        <right style="thin">
          <color rgb="FFFF0000"/>
        </right>
        <top style="thin">
          <color rgb="FFFF0000"/>
        </top>
        <bottom style="thin">
          <color rgb="FFFF0000"/>
        </bottom>
      </border>
    </dxf>
    <dxf>
      <font>
        <color theme="0"/>
      </font>
    </dxf>
    <dxf>
      <fill>
        <patternFill>
          <bgColor rgb="FFFFF0D1"/>
        </patternFill>
      </fill>
      <border>
        <left style="thin">
          <color rgb="FFFF0000"/>
        </left>
        <right style="thin">
          <color rgb="FFFF0000"/>
        </right>
        <top style="thin">
          <color rgb="FFFF0000"/>
        </top>
        <bottom style="thin">
          <color rgb="FFFF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8" tint="0.59996337778862885"/>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E4F4DF"/>
        </patternFill>
      </fill>
      <border>
        <left style="thin">
          <color rgb="FF92D050"/>
        </left>
        <right style="thin">
          <color rgb="FF92D050"/>
        </right>
        <top style="thin">
          <color rgb="FF92D050"/>
        </top>
        <bottom style="thin">
          <color rgb="FF92D050"/>
        </bottom>
      </border>
    </dxf>
    <dxf>
      <fill>
        <patternFill>
          <bgColor rgb="FFFFF0D1"/>
        </patternFill>
      </fill>
      <border>
        <left style="thin">
          <color rgb="FFFF0000"/>
        </left>
        <right style="thin">
          <color rgb="FFFF0000"/>
        </right>
        <top style="thin">
          <color rgb="FFFF0000"/>
        </top>
        <bottom style="thin">
          <color rgb="FFFF0000"/>
        </bottom>
      </border>
    </dxf>
    <dxf>
      <font>
        <color theme="0"/>
      </font>
    </dxf>
    <dxf>
      <fill>
        <patternFill>
          <bgColor rgb="FFFFF0D1"/>
        </patternFill>
      </fill>
      <border>
        <left style="thin">
          <color rgb="FFC00000"/>
        </left>
        <right style="thin">
          <color rgb="FFC00000"/>
        </right>
        <top style="thin">
          <color rgb="FFC00000"/>
        </top>
        <bottom style="thin">
          <color rgb="FFC00000"/>
        </bottom>
      </border>
    </dxf>
    <dxf>
      <fill>
        <patternFill>
          <bgColor theme="8" tint="0.79998168889431442"/>
        </patternFill>
      </fill>
      <border>
        <left style="thin">
          <color rgb="FF92D050"/>
        </left>
        <right style="thin">
          <color rgb="FF92D050"/>
        </right>
        <top style="thin">
          <color rgb="FF92D050"/>
        </top>
        <bottom style="thin">
          <color rgb="FF92D050"/>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8989"/>
      <color rgb="FFFF9966"/>
      <color rgb="FFFFF0D1"/>
      <color rgb="FFE4F4DF"/>
      <color rgb="FFFFE3AB"/>
      <color rgb="FFFFF1DD"/>
      <color rgb="FFFFDBA7"/>
      <color rgb="FFFFF9DD"/>
      <color rgb="FFFFF0AF"/>
      <color rgb="FFFCD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Samantekt!$B$10</c:f>
              <c:strCache>
                <c:ptCount val="1"/>
                <c:pt idx="0">
                  <c:v>Skrifstofupappír kg/stöðugildi</c:v>
                </c:pt>
              </c:strCache>
            </c:strRef>
          </c:tx>
          <c:spPr>
            <a:gradFill flip="none" rotWithShape="1">
              <a:gsLst>
                <a:gs pos="0">
                  <a:schemeClr val="accent1"/>
                </a:gs>
                <a:gs pos="83000">
                  <a:schemeClr val="accent1">
                    <a:tint val="44500"/>
                    <a:satMod val="160000"/>
                  </a:schemeClr>
                </a:gs>
                <a:gs pos="100000">
                  <a:schemeClr val="accent1">
                    <a:tint val="23500"/>
                    <a:satMod val="160000"/>
                  </a:schemeClr>
                </a:gs>
              </a:gsLst>
              <a:path path="circle">
                <a:fillToRect l="100000" t="100000"/>
              </a:path>
              <a:tileRect r="-100000" b="-100000"/>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Samantekt!$C$10:$K$10</c:f>
              <c:numCache>
                <c:formatCode>0.00</c:formatCode>
                <c:ptCount val="9"/>
                <c:pt idx="0">
                  <c:v>0</c:v>
                </c:pt>
                <c:pt idx="1">
                  <c:v>0</c:v>
                </c:pt>
                <c:pt idx="2">
                  <c:v>0</c:v>
                </c:pt>
                <c:pt idx="3">
                  <c:v>0</c:v>
                </c:pt>
                <c:pt idx="4">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9503-4B39-A674-C90F0F889C3C}"/>
            </c:ext>
          </c:extLst>
        </c:ser>
        <c:dLbls>
          <c:showLegendKey val="0"/>
          <c:showVal val="1"/>
          <c:showCatName val="0"/>
          <c:showSerName val="0"/>
          <c:showPercent val="0"/>
          <c:showBubbleSize val="0"/>
        </c:dLbls>
        <c:gapWidth val="75"/>
        <c:axId val="427497656"/>
        <c:axId val="427498440"/>
      </c:barChart>
      <c:catAx>
        <c:axId val="427497656"/>
        <c:scaling>
          <c:orientation val="minMax"/>
        </c:scaling>
        <c:delete val="0"/>
        <c:axPos val="b"/>
        <c:numFmt formatCode="General" sourceLinked="1"/>
        <c:majorTickMark val="none"/>
        <c:minorTickMark val="none"/>
        <c:tickLblPos val="nextTo"/>
        <c:crossAx val="427498440"/>
        <c:crosses val="autoZero"/>
        <c:auto val="1"/>
        <c:lblAlgn val="ctr"/>
        <c:lblOffset val="100"/>
        <c:noMultiLvlLbl val="0"/>
      </c:catAx>
      <c:valAx>
        <c:axId val="427498440"/>
        <c:scaling>
          <c:orientation val="minMax"/>
        </c:scaling>
        <c:delete val="0"/>
        <c:axPos val="l"/>
        <c:numFmt formatCode="0.00" sourceLinked="1"/>
        <c:majorTickMark val="none"/>
        <c:minorTickMark val="none"/>
        <c:tickLblPos val="nextTo"/>
        <c:crossAx val="427497656"/>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tx>
            <c:strRef>
              <c:f>Samantekt!$B$38</c:f>
              <c:strCache>
                <c:ptCount val="1"/>
                <c:pt idx="0">
                  <c:v>Óflokkaður úrgangur, kg/stöðugildi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Samantekt!$C$38:$K$38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826-4633-8E23-2959F3EDD524}"/>
            </c:ext>
          </c:extLst>
        </c:ser>
        <c:dLbls>
          <c:showLegendKey val="0"/>
          <c:showVal val="1"/>
          <c:showCatName val="0"/>
          <c:showSerName val="0"/>
          <c:showPercent val="0"/>
          <c:showBubbleSize val="0"/>
        </c:dLbls>
        <c:gapWidth val="75"/>
        <c:axId val="426287664"/>
        <c:axId val="426288056"/>
      </c:barChart>
      <c:catAx>
        <c:axId val="426287664"/>
        <c:scaling>
          <c:orientation val="minMax"/>
        </c:scaling>
        <c:delete val="0"/>
        <c:axPos val="b"/>
        <c:numFmt formatCode="General" sourceLinked="1"/>
        <c:majorTickMark val="none"/>
        <c:minorTickMark val="none"/>
        <c:tickLblPos val="nextTo"/>
        <c:crossAx val="426288056"/>
        <c:crosses val="autoZero"/>
        <c:auto val="1"/>
        <c:lblAlgn val="ctr"/>
        <c:lblOffset val="100"/>
        <c:noMultiLvlLbl val="0"/>
      </c:catAx>
      <c:valAx>
        <c:axId val="426288056"/>
        <c:scaling>
          <c:orientation val="minMax"/>
        </c:scaling>
        <c:delete val="0"/>
        <c:axPos val="l"/>
        <c:numFmt formatCode="#,##0" sourceLinked="1"/>
        <c:majorTickMark val="none"/>
        <c:minorTickMark val="none"/>
        <c:tickLblPos val="nextTo"/>
        <c:crossAx val="426287664"/>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tx>
            <c:strRef>
              <c:f>Samantekt!$B$39</c:f>
              <c:strCache>
                <c:ptCount val="1"/>
                <c:pt idx="0">
                  <c:v>Heildarmagn úrgangs, kg/stöðugildi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Samantekt!$C$39:$K$39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A65-4C61-8902-A75F68B74B10}"/>
            </c:ext>
          </c:extLst>
        </c:ser>
        <c:dLbls>
          <c:showLegendKey val="0"/>
          <c:showVal val="1"/>
          <c:showCatName val="0"/>
          <c:showSerName val="0"/>
          <c:showPercent val="0"/>
          <c:showBubbleSize val="0"/>
        </c:dLbls>
        <c:gapWidth val="75"/>
        <c:axId val="425932648"/>
        <c:axId val="425933040"/>
      </c:barChart>
      <c:catAx>
        <c:axId val="425932648"/>
        <c:scaling>
          <c:orientation val="minMax"/>
        </c:scaling>
        <c:delete val="0"/>
        <c:axPos val="b"/>
        <c:numFmt formatCode="General" sourceLinked="1"/>
        <c:majorTickMark val="none"/>
        <c:minorTickMark val="none"/>
        <c:tickLblPos val="nextTo"/>
        <c:crossAx val="425933040"/>
        <c:crosses val="autoZero"/>
        <c:auto val="1"/>
        <c:lblAlgn val="ctr"/>
        <c:lblOffset val="100"/>
        <c:noMultiLvlLbl val="0"/>
      </c:catAx>
      <c:valAx>
        <c:axId val="425933040"/>
        <c:scaling>
          <c:orientation val="minMax"/>
        </c:scaling>
        <c:delete val="0"/>
        <c:axPos val="l"/>
        <c:numFmt formatCode="#,##0" sourceLinked="1"/>
        <c:majorTickMark val="none"/>
        <c:minorTickMark val="none"/>
        <c:tickLblPos val="nextTo"/>
        <c:crossAx val="42593264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1"/>
    </mc:Choice>
    <mc:Fallback>
      <c:style val="21"/>
    </mc:Fallback>
  </mc:AlternateContent>
  <c:chart>
    <c:autoTitleDeleted val="1"/>
    <c:plotArea>
      <c:layout/>
      <c:barChart>
        <c:barDir val="col"/>
        <c:grouping val="clustered"/>
        <c:varyColors val="0"/>
        <c:ser>
          <c:idx val="0"/>
          <c:order val="0"/>
          <c:tx>
            <c:strRef>
              <c:f>Samantekt!$B$25</c:f>
              <c:strCache>
                <c:ptCount val="1"/>
                <c:pt idx="0">
                  <c:v>Heitt vatn m3/m2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Samantekt!$C$25:$K$25</c:f>
              <c:numCache>
                <c:formatCode>0.00</c:formatCode>
                <c:ptCount val="9"/>
                <c:pt idx="0">
                  <c:v>0</c:v>
                </c:pt>
                <c:pt idx="1">
                  <c:v>0</c:v>
                </c:pt>
                <c:pt idx="2">
                  <c:v>0</c:v>
                </c:pt>
                <c:pt idx="3">
                  <c:v>0</c:v>
                </c:pt>
                <c:pt idx="4" formatCode="0.0">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17AA-45C3-BBD1-6F948F2C303E}"/>
            </c:ext>
          </c:extLst>
        </c:ser>
        <c:dLbls>
          <c:showLegendKey val="0"/>
          <c:showVal val="1"/>
          <c:showCatName val="0"/>
          <c:showSerName val="0"/>
          <c:showPercent val="0"/>
          <c:showBubbleSize val="0"/>
        </c:dLbls>
        <c:gapWidth val="75"/>
        <c:axId val="425934216"/>
        <c:axId val="425934608"/>
      </c:barChart>
      <c:catAx>
        <c:axId val="425934216"/>
        <c:scaling>
          <c:orientation val="minMax"/>
        </c:scaling>
        <c:delete val="0"/>
        <c:axPos val="b"/>
        <c:numFmt formatCode="General" sourceLinked="1"/>
        <c:majorTickMark val="none"/>
        <c:minorTickMark val="none"/>
        <c:tickLblPos val="nextTo"/>
        <c:crossAx val="425934608"/>
        <c:crosses val="autoZero"/>
        <c:auto val="1"/>
        <c:lblAlgn val="ctr"/>
        <c:lblOffset val="100"/>
        <c:noMultiLvlLbl val="0"/>
      </c:catAx>
      <c:valAx>
        <c:axId val="425934608"/>
        <c:scaling>
          <c:orientation val="minMax"/>
        </c:scaling>
        <c:delete val="0"/>
        <c:axPos val="l"/>
        <c:numFmt formatCode="0.00" sourceLinked="1"/>
        <c:majorTickMark val="none"/>
        <c:minorTickMark val="none"/>
        <c:tickLblPos val="nextTo"/>
        <c:crossAx val="425934216"/>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1"/>
    </mc:Choice>
    <mc:Fallback>
      <c:style val="21"/>
    </mc:Fallback>
  </mc:AlternateContent>
  <c:chart>
    <c:autoTitleDeleted val="1"/>
    <c:plotArea>
      <c:layout/>
      <c:barChart>
        <c:barDir val="col"/>
        <c:grouping val="clustered"/>
        <c:varyColors val="0"/>
        <c:ser>
          <c:idx val="0"/>
          <c:order val="0"/>
          <c:tx>
            <c:strRef>
              <c:f>Samantekt!$B$26</c:f>
              <c:strCache>
                <c:ptCount val="1"/>
                <c:pt idx="0">
                  <c:v>Heitt vatn m3/stöðugildi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Samantekt!$C$26:$K$26</c:f>
              <c:numCache>
                <c:formatCode>0.00</c:formatCode>
                <c:ptCount val="9"/>
                <c:pt idx="0">
                  <c:v>0</c:v>
                </c:pt>
                <c:pt idx="1">
                  <c:v>0</c:v>
                </c:pt>
                <c:pt idx="2">
                  <c:v>0</c:v>
                </c:pt>
                <c:pt idx="3">
                  <c:v>0</c:v>
                </c:pt>
                <c:pt idx="4">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5874-411D-8960-96599C06041A}"/>
            </c:ext>
          </c:extLst>
        </c:ser>
        <c:dLbls>
          <c:showLegendKey val="0"/>
          <c:showVal val="1"/>
          <c:showCatName val="0"/>
          <c:showSerName val="0"/>
          <c:showPercent val="0"/>
          <c:showBubbleSize val="0"/>
        </c:dLbls>
        <c:gapWidth val="75"/>
        <c:axId val="425935392"/>
        <c:axId val="425935784"/>
      </c:barChart>
      <c:catAx>
        <c:axId val="425935392"/>
        <c:scaling>
          <c:orientation val="minMax"/>
        </c:scaling>
        <c:delete val="0"/>
        <c:axPos val="b"/>
        <c:numFmt formatCode="General" sourceLinked="1"/>
        <c:majorTickMark val="none"/>
        <c:minorTickMark val="none"/>
        <c:tickLblPos val="nextTo"/>
        <c:crossAx val="425935784"/>
        <c:crosses val="autoZero"/>
        <c:auto val="1"/>
        <c:lblAlgn val="ctr"/>
        <c:lblOffset val="100"/>
        <c:noMultiLvlLbl val="0"/>
      </c:catAx>
      <c:valAx>
        <c:axId val="425935784"/>
        <c:scaling>
          <c:orientation val="minMax"/>
        </c:scaling>
        <c:delete val="0"/>
        <c:axPos val="l"/>
        <c:numFmt formatCode="0.00" sourceLinked="1"/>
        <c:majorTickMark val="none"/>
        <c:minorTickMark val="none"/>
        <c:tickLblPos val="nextTo"/>
        <c:crossAx val="425935392"/>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4"/>
    </mc:Choice>
    <mc:Fallback>
      <c:style val="24"/>
    </mc:Fallback>
  </mc:AlternateContent>
  <c:chart>
    <c:autoTitleDeleted val="1"/>
    <c:plotArea>
      <c:layout/>
      <c:barChart>
        <c:barDir val="col"/>
        <c:grouping val="clustered"/>
        <c:varyColors val="0"/>
        <c:ser>
          <c:idx val="0"/>
          <c:order val="0"/>
          <c:tx>
            <c:strRef>
              <c:f>Samantekt!$B$30</c:f>
              <c:strCache>
                <c:ptCount val="1"/>
                <c:pt idx="0">
                  <c:v>Losun CO2 vegna flugs, CO2(t)/stöðugildi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Samantekt!$C$30:$K$30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F91-43E9-84B7-774BAEC22D23}"/>
            </c:ext>
          </c:extLst>
        </c:ser>
        <c:dLbls>
          <c:showLegendKey val="0"/>
          <c:showVal val="1"/>
          <c:showCatName val="0"/>
          <c:showSerName val="0"/>
          <c:showPercent val="0"/>
          <c:showBubbleSize val="0"/>
        </c:dLbls>
        <c:gapWidth val="75"/>
        <c:axId val="426137448"/>
        <c:axId val="426137840"/>
      </c:barChart>
      <c:catAx>
        <c:axId val="426137448"/>
        <c:scaling>
          <c:orientation val="minMax"/>
        </c:scaling>
        <c:delete val="0"/>
        <c:axPos val="b"/>
        <c:numFmt formatCode="General" sourceLinked="1"/>
        <c:majorTickMark val="none"/>
        <c:minorTickMark val="none"/>
        <c:tickLblPos val="nextTo"/>
        <c:crossAx val="426137840"/>
        <c:crosses val="autoZero"/>
        <c:auto val="1"/>
        <c:lblAlgn val="ctr"/>
        <c:lblOffset val="100"/>
        <c:noMultiLvlLbl val="0"/>
      </c:catAx>
      <c:valAx>
        <c:axId val="426137840"/>
        <c:scaling>
          <c:orientation val="minMax"/>
        </c:scaling>
        <c:delete val="0"/>
        <c:axPos val="l"/>
        <c:numFmt formatCode="#,##0.00" sourceLinked="1"/>
        <c:majorTickMark val="none"/>
        <c:minorTickMark val="none"/>
        <c:tickLblPos val="nextTo"/>
        <c:crossAx val="42613744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1"/>
    </mc:Choice>
    <mc:Fallback>
      <c:style val="21"/>
    </mc:Fallback>
  </mc:AlternateContent>
  <c:chart>
    <c:autoTitleDeleted val="1"/>
    <c:plotArea>
      <c:layout/>
      <c:barChart>
        <c:barDir val="col"/>
        <c:grouping val="clustered"/>
        <c:varyColors val="0"/>
        <c:ser>
          <c:idx val="0"/>
          <c:order val="0"/>
          <c:tx>
            <c:strRef>
              <c:f>Samantekt!$B$23</c:f>
              <c:strCache>
                <c:ptCount val="1"/>
                <c:pt idx="0">
                  <c:v>Rafmagn kWst/m2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Samantekt!$C$23:$K$23</c:f>
              <c:numCache>
                <c:formatCode>0.00</c:formatCode>
                <c:ptCount val="9"/>
                <c:pt idx="0">
                  <c:v>0</c:v>
                </c:pt>
                <c:pt idx="1">
                  <c:v>0</c:v>
                </c:pt>
                <c:pt idx="2">
                  <c:v>0</c:v>
                </c:pt>
                <c:pt idx="3">
                  <c:v>0</c:v>
                </c:pt>
                <c:pt idx="4">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4E1B-46AF-9570-CA1EFEA42E34}"/>
            </c:ext>
          </c:extLst>
        </c:ser>
        <c:dLbls>
          <c:showLegendKey val="0"/>
          <c:showVal val="1"/>
          <c:showCatName val="0"/>
          <c:showSerName val="0"/>
          <c:showPercent val="0"/>
          <c:showBubbleSize val="0"/>
        </c:dLbls>
        <c:gapWidth val="75"/>
        <c:axId val="426140192"/>
        <c:axId val="426140584"/>
      </c:barChart>
      <c:catAx>
        <c:axId val="426140192"/>
        <c:scaling>
          <c:orientation val="minMax"/>
        </c:scaling>
        <c:delete val="0"/>
        <c:axPos val="b"/>
        <c:numFmt formatCode="General" sourceLinked="1"/>
        <c:majorTickMark val="none"/>
        <c:minorTickMark val="none"/>
        <c:tickLblPos val="nextTo"/>
        <c:crossAx val="426140584"/>
        <c:crosses val="autoZero"/>
        <c:auto val="1"/>
        <c:lblAlgn val="ctr"/>
        <c:lblOffset val="100"/>
        <c:noMultiLvlLbl val="0"/>
      </c:catAx>
      <c:valAx>
        <c:axId val="426140584"/>
        <c:scaling>
          <c:orientation val="minMax"/>
        </c:scaling>
        <c:delete val="0"/>
        <c:axPos val="l"/>
        <c:numFmt formatCode="0.00" sourceLinked="1"/>
        <c:majorTickMark val="none"/>
        <c:minorTickMark val="none"/>
        <c:tickLblPos val="nextTo"/>
        <c:crossAx val="426140192"/>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Samantekt!$B$12</c:f>
              <c:strCache>
                <c:ptCount val="1"/>
                <c:pt idx="0">
                  <c:v>Hlutfall umhverfismerkts skrifstofupappírs,%</c:v>
                </c:pt>
              </c:strCache>
            </c:strRef>
          </c:tx>
          <c:spPr>
            <a:gradFill>
              <a:gsLst>
                <a:gs pos="0">
                  <a:schemeClr val="accent1"/>
                </a:gs>
                <a:gs pos="83000">
                  <a:schemeClr val="accent1">
                    <a:tint val="44500"/>
                    <a:satMod val="160000"/>
                  </a:schemeClr>
                </a:gs>
                <a:gs pos="100000">
                  <a:schemeClr val="accent1">
                    <a:tint val="23500"/>
                    <a:satMod val="160000"/>
                  </a:schemeClr>
                </a:gs>
              </a:gsLst>
              <a:path path="circle">
                <a:fillToRect l="100000" t="100000"/>
              </a:path>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Samantekt!$C$12:$K$12</c:f>
              <c:numCache>
                <c:formatCode>0.00%</c:formatCode>
                <c:ptCount val="9"/>
                <c:pt idx="0">
                  <c:v>0</c:v>
                </c:pt>
                <c:pt idx="1">
                  <c:v>0</c:v>
                </c:pt>
                <c:pt idx="2">
                  <c:v>0</c:v>
                </c:pt>
                <c:pt idx="3">
                  <c:v>0</c:v>
                </c:pt>
                <c:pt idx="4">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00-F0EA-43D7-BC63-66D218ACD649}"/>
            </c:ext>
          </c:extLst>
        </c:ser>
        <c:dLbls>
          <c:showLegendKey val="0"/>
          <c:showVal val="1"/>
          <c:showCatName val="0"/>
          <c:showSerName val="0"/>
          <c:showPercent val="0"/>
          <c:showBubbleSize val="0"/>
        </c:dLbls>
        <c:gapWidth val="75"/>
        <c:axId val="427500400"/>
        <c:axId val="128274616"/>
      </c:barChart>
      <c:catAx>
        <c:axId val="427500400"/>
        <c:scaling>
          <c:orientation val="minMax"/>
        </c:scaling>
        <c:delete val="0"/>
        <c:axPos val="b"/>
        <c:numFmt formatCode="General" sourceLinked="1"/>
        <c:majorTickMark val="none"/>
        <c:minorTickMark val="none"/>
        <c:tickLblPos val="nextTo"/>
        <c:crossAx val="128274616"/>
        <c:crosses val="autoZero"/>
        <c:auto val="1"/>
        <c:lblAlgn val="ctr"/>
        <c:lblOffset val="100"/>
        <c:noMultiLvlLbl val="0"/>
      </c:catAx>
      <c:valAx>
        <c:axId val="128274616"/>
        <c:scaling>
          <c:orientation val="minMax"/>
          <c:max val="1"/>
        </c:scaling>
        <c:delete val="0"/>
        <c:axPos val="l"/>
        <c:numFmt formatCode="0%" sourceLinked="0"/>
        <c:majorTickMark val="none"/>
        <c:minorTickMark val="none"/>
        <c:tickLblPos val="nextTo"/>
        <c:crossAx val="427500400"/>
        <c:crosses val="autoZero"/>
        <c:crossBetween val="between"/>
      </c:valAx>
    </c:plotArea>
    <c:legend>
      <c:legendPos val="b"/>
      <c:overlay val="0"/>
    </c:legend>
    <c:plotVisOnly val="1"/>
    <c:dispBlanksAs val="gap"/>
    <c:showDLblsOverMax val="0"/>
  </c:chart>
  <c:spPr>
    <a:ln>
      <a:noFill/>
    </a:ln>
  </c:spPr>
  <c:txPr>
    <a:bodyPr/>
    <a:lstStyle/>
    <a:p>
      <a:pPr>
        <a:defRPr lang="is-IS" sz="1000" b="0" i="0" u="none" strike="noStrike" kern="1200" baseline="0">
          <a:solidFill>
            <a:sysClr val="windowText" lastClr="000000"/>
          </a:solidFill>
          <a:latin typeface="Arial Narrow" pitchFamily="34" charset="0"/>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Samantekt!$B$13</c:f>
              <c:strCache>
                <c:ptCount val="1"/>
                <c:pt idx="0">
                  <c:v>Hlutfall umhverfismerktrar prentþjónustu, %</c:v>
                </c:pt>
              </c:strCache>
            </c:strRef>
          </c:tx>
          <c:spPr>
            <a:gradFill>
              <a:gsLst>
                <a:gs pos="0">
                  <a:schemeClr val="accent1"/>
                </a:gs>
                <a:gs pos="83000">
                  <a:schemeClr val="accent1">
                    <a:tint val="44500"/>
                    <a:satMod val="160000"/>
                  </a:schemeClr>
                </a:gs>
                <a:gs pos="100000">
                  <a:schemeClr val="accent1">
                    <a:tint val="23500"/>
                    <a:satMod val="160000"/>
                  </a:schemeClr>
                </a:gs>
              </a:gsLst>
              <a:path path="circle">
                <a:fillToRect l="100000" t="100000"/>
              </a:path>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Samantekt!$C$13:$K$13</c:f>
              <c:numCache>
                <c:formatCode>0.00%</c:formatCode>
                <c:ptCount val="9"/>
                <c:pt idx="0">
                  <c:v>0</c:v>
                </c:pt>
                <c:pt idx="1">
                  <c:v>0</c:v>
                </c:pt>
                <c:pt idx="2">
                  <c:v>0</c:v>
                </c:pt>
                <c:pt idx="3" formatCode="0%">
                  <c:v>0</c:v>
                </c:pt>
                <c:pt idx="4" formatCode="0%">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00-936D-4CC2-8813-5133B4349579}"/>
            </c:ext>
          </c:extLst>
        </c:ser>
        <c:dLbls>
          <c:showLegendKey val="0"/>
          <c:showVal val="1"/>
          <c:showCatName val="0"/>
          <c:showSerName val="0"/>
          <c:showPercent val="0"/>
          <c:showBubbleSize val="0"/>
        </c:dLbls>
        <c:gapWidth val="75"/>
        <c:axId val="123937568"/>
        <c:axId val="123935216"/>
      </c:barChart>
      <c:catAx>
        <c:axId val="123937568"/>
        <c:scaling>
          <c:orientation val="minMax"/>
        </c:scaling>
        <c:delete val="0"/>
        <c:axPos val="b"/>
        <c:numFmt formatCode="General" sourceLinked="1"/>
        <c:majorTickMark val="none"/>
        <c:minorTickMark val="none"/>
        <c:tickLblPos val="nextTo"/>
        <c:crossAx val="123935216"/>
        <c:crosses val="autoZero"/>
        <c:auto val="1"/>
        <c:lblAlgn val="ctr"/>
        <c:lblOffset val="100"/>
        <c:noMultiLvlLbl val="0"/>
      </c:catAx>
      <c:valAx>
        <c:axId val="123935216"/>
        <c:scaling>
          <c:orientation val="minMax"/>
        </c:scaling>
        <c:delete val="0"/>
        <c:axPos val="l"/>
        <c:numFmt formatCode="0%" sourceLinked="0"/>
        <c:majorTickMark val="none"/>
        <c:minorTickMark val="none"/>
        <c:tickLblPos val="nextTo"/>
        <c:crossAx val="12393756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Samantekt!$B$16</c:f>
              <c:strCache>
                <c:ptCount val="1"/>
                <c:pt idx="0">
                  <c:v>Ræstiefni l/stöðugildi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Samantekt!$C$16:$K$16</c:f>
              <c:numCache>
                <c:formatCode>0.00</c:formatCode>
                <c:ptCount val="9"/>
                <c:pt idx="0">
                  <c:v>0</c:v>
                </c:pt>
                <c:pt idx="1">
                  <c:v>0</c:v>
                </c:pt>
                <c:pt idx="2">
                  <c:v>0</c:v>
                </c:pt>
                <c:pt idx="3">
                  <c:v>0</c:v>
                </c:pt>
                <c:pt idx="4" formatCode="0.0">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D523-478D-8D07-45E880B79016}"/>
            </c:ext>
          </c:extLst>
        </c:ser>
        <c:dLbls>
          <c:showLegendKey val="0"/>
          <c:showVal val="1"/>
          <c:showCatName val="0"/>
          <c:showSerName val="0"/>
          <c:showPercent val="0"/>
          <c:showBubbleSize val="0"/>
        </c:dLbls>
        <c:gapWidth val="75"/>
        <c:axId val="424879032"/>
        <c:axId val="424879424"/>
      </c:barChart>
      <c:catAx>
        <c:axId val="424879032"/>
        <c:scaling>
          <c:orientation val="minMax"/>
        </c:scaling>
        <c:delete val="0"/>
        <c:axPos val="b"/>
        <c:numFmt formatCode="General" sourceLinked="1"/>
        <c:majorTickMark val="none"/>
        <c:minorTickMark val="none"/>
        <c:tickLblPos val="nextTo"/>
        <c:crossAx val="424879424"/>
        <c:crosses val="autoZero"/>
        <c:auto val="1"/>
        <c:lblAlgn val="ctr"/>
        <c:lblOffset val="100"/>
        <c:noMultiLvlLbl val="0"/>
      </c:catAx>
      <c:valAx>
        <c:axId val="424879424"/>
        <c:scaling>
          <c:orientation val="minMax"/>
        </c:scaling>
        <c:delete val="0"/>
        <c:axPos val="l"/>
        <c:numFmt formatCode="0.00" sourceLinked="1"/>
        <c:majorTickMark val="none"/>
        <c:minorTickMark val="none"/>
        <c:tickLblPos val="nextTo"/>
        <c:crossAx val="424879032"/>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Samantekt!$B$17</c:f>
              <c:strCache>
                <c:ptCount val="1"/>
                <c:pt idx="0">
                  <c:v>Hlutfall umhverfismerkts ræstiefnis,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Samantekt!$C$17:$K$17</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00B-49BD-B6C0-E6BDDDA3D309}"/>
            </c:ext>
          </c:extLst>
        </c:ser>
        <c:dLbls>
          <c:showLegendKey val="0"/>
          <c:showVal val="1"/>
          <c:showCatName val="0"/>
          <c:showSerName val="0"/>
          <c:showPercent val="0"/>
          <c:showBubbleSize val="0"/>
        </c:dLbls>
        <c:gapWidth val="75"/>
        <c:axId val="424880208"/>
        <c:axId val="424880600"/>
      </c:barChart>
      <c:catAx>
        <c:axId val="424880208"/>
        <c:scaling>
          <c:orientation val="minMax"/>
        </c:scaling>
        <c:delete val="0"/>
        <c:axPos val="b"/>
        <c:numFmt formatCode="General" sourceLinked="1"/>
        <c:majorTickMark val="none"/>
        <c:minorTickMark val="none"/>
        <c:tickLblPos val="nextTo"/>
        <c:crossAx val="424880600"/>
        <c:crosses val="autoZero"/>
        <c:auto val="1"/>
        <c:lblAlgn val="ctr"/>
        <c:lblOffset val="100"/>
        <c:noMultiLvlLbl val="0"/>
      </c:catAx>
      <c:valAx>
        <c:axId val="424880600"/>
        <c:scaling>
          <c:orientation val="minMax"/>
        </c:scaling>
        <c:delete val="0"/>
        <c:axPos val="l"/>
        <c:numFmt formatCode="0%" sourceLinked="0"/>
        <c:majorTickMark val="none"/>
        <c:minorTickMark val="none"/>
        <c:tickLblPos val="nextTo"/>
        <c:crossAx val="42488020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barChart>
        <c:barDir val="col"/>
        <c:grouping val="clustered"/>
        <c:varyColors val="0"/>
        <c:ser>
          <c:idx val="0"/>
          <c:order val="0"/>
          <c:tx>
            <c:strRef>
              <c:f>Samantekt!$B$18</c:f>
              <c:strCache>
                <c:ptCount val="1"/>
                <c:pt idx="0">
                  <c:v>Hlutfall umhverfismerktrar ræstingaþjónustu,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Samantekt!$C$18:$K$18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873-4405-94A3-6304E680C6F4}"/>
            </c:ext>
          </c:extLst>
        </c:ser>
        <c:dLbls>
          <c:showLegendKey val="0"/>
          <c:showVal val="1"/>
          <c:showCatName val="0"/>
          <c:showSerName val="0"/>
          <c:showPercent val="0"/>
          <c:showBubbleSize val="0"/>
        </c:dLbls>
        <c:gapWidth val="75"/>
        <c:axId val="424881384"/>
        <c:axId val="424881776"/>
      </c:barChart>
      <c:catAx>
        <c:axId val="424881384"/>
        <c:scaling>
          <c:orientation val="minMax"/>
        </c:scaling>
        <c:delete val="0"/>
        <c:axPos val="b"/>
        <c:numFmt formatCode="General" sourceLinked="1"/>
        <c:majorTickMark val="none"/>
        <c:minorTickMark val="none"/>
        <c:tickLblPos val="nextTo"/>
        <c:crossAx val="424881776"/>
        <c:crosses val="autoZero"/>
        <c:auto val="1"/>
        <c:lblAlgn val="ctr"/>
        <c:lblOffset val="100"/>
        <c:noMultiLvlLbl val="0"/>
      </c:catAx>
      <c:valAx>
        <c:axId val="424881776"/>
        <c:scaling>
          <c:orientation val="minMax"/>
        </c:scaling>
        <c:delete val="0"/>
        <c:axPos val="l"/>
        <c:numFmt formatCode="0%" sourceLinked="0"/>
        <c:majorTickMark val="none"/>
        <c:minorTickMark val="none"/>
        <c:tickLblPos val="nextTo"/>
        <c:crossAx val="424881384"/>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1"/>
    </mc:Choice>
    <mc:Fallback>
      <c:style val="21"/>
    </mc:Fallback>
  </mc:AlternateContent>
  <c:chart>
    <c:autoTitleDeleted val="1"/>
    <c:plotArea>
      <c:layout/>
      <c:barChart>
        <c:barDir val="col"/>
        <c:grouping val="clustered"/>
        <c:varyColors val="0"/>
        <c:ser>
          <c:idx val="0"/>
          <c:order val="0"/>
          <c:tx>
            <c:strRef>
              <c:f>Samantekt!$B$22</c:f>
              <c:strCache>
                <c:ptCount val="1"/>
                <c:pt idx="0">
                  <c:v>Rafmagn kWst/stöðugildi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Samantekt!$C$22:$K$22</c:f>
              <c:numCache>
                <c:formatCode>0.00</c:formatCode>
                <c:ptCount val="9"/>
                <c:pt idx="0">
                  <c:v>0</c:v>
                </c:pt>
                <c:pt idx="1">
                  <c:v>0</c:v>
                </c:pt>
                <c:pt idx="2">
                  <c:v>0</c:v>
                </c:pt>
                <c:pt idx="3">
                  <c:v>0</c:v>
                </c:pt>
                <c:pt idx="4">
                  <c:v>0</c:v>
                </c:pt>
                <c:pt idx="5" formatCode="0.0">
                  <c:v>0</c:v>
                </c:pt>
                <c:pt idx="6" formatCode="0.0">
                  <c:v>0</c:v>
                </c:pt>
                <c:pt idx="7" formatCode="0.0">
                  <c:v>0</c:v>
                </c:pt>
                <c:pt idx="8" formatCode="0.0">
                  <c:v>0</c:v>
                </c:pt>
              </c:numCache>
            </c:numRef>
          </c:val>
          <c:extLst>
            <c:ext xmlns:c16="http://schemas.microsoft.com/office/drawing/2014/chart" uri="{C3380CC4-5D6E-409C-BE32-E72D297353CC}">
              <c16:uniqueId val="{00000000-9941-477F-BAF7-C2F09B26E7DB}"/>
            </c:ext>
          </c:extLst>
        </c:ser>
        <c:dLbls>
          <c:showLegendKey val="0"/>
          <c:showVal val="1"/>
          <c:showCatName val="0"/>
          <c:showSerName val="0"/>
          <c:showPercent val="0"/>
          <c:showBubbleSize val="0"/>
        </c:dLbls>
        <c:gapWidth val="75"/>
        <c:axId val="424882560"/>
        <c:axId val="426284528"/>
      </c:barChart>
      <c:catAx>
        <c:axId val="424882560"/>
        <c:scaling>
          <c:orientation val="minMax"/>
        </c:scaling>
        <c:delete val="0"/>
        <c:axPos val="b"/>
        <c:numFmt formatCode="General" sourceLinked="1"/>
        <c:majorTickMark val="none"/>
        <c:minorTickMark val="none"/>
        <c:tickLblPos val="nextTo"/>
        <c:crossAx val="426284528"/>
        <c:crosses val="autoZero"/>
        <c:auto val="1"/>
        <c:lblAlgn val="ctr"/>
        <c:lblOffset val="100"/>
        <c:noMultiLvlLbl val="0"/>
      </c:catAx>
      <c:valAx>
        <c:axId val="426284528"/>
        <c:scaling>
          <c:orientation val="minMax"/>
        </c:scaling>
        <c:delete val="0"/>
        <c:axPos val="l"/>
        <c:numFmt formatCode="0.00" sourceLinked="1"/>
        <c:majorTickMark val="none"/>
        <c:minorTickMark val="none"/>
        <c:tickLblPos val="nextTo"/>
        <c:crossAx val="424882560"/>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4"/>
    </mc:Choice>
    <mc:Fallback>
      <c:style val="24"/>
    </mc:Fallback>
  </mc:AlternateContent>
  <c:chart>
    <c:autoTitleDeleted val="1"/>
    <c:plotArea>
      <c:layout/>
      <c:barChart>
        <c:barDir val="col"/>
        <c:grouping val="clustered"/>
        <c:varyColors val="0"/>
        <c:ser>
          <c:idx val="0"/>
          <c:order val="0"/>
          <c:tx>
            <c:strRef>
              <c:f>Samantekt!$B$29</c:f>
              <c:strCache>
                <c:ptCount val="1"/>
                <c:pt idx="0">
                  <c:v>Losun CO2 vegna aksturs, CO2 (t)/stöðugildi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Samantekt!$C$29:$K$29</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F1F-4069-8920-E1E894886E7A}"/>
            </c:ext>
          </c:extLst>
        </c:ser>
        <c:dLbls>
          <c:showLegendKey val="0"/>
          <c:showVal val="1"/>
          <c:showCatName val="0"/>
          <c:showSerName val="0"/>
          <c:showPercent val="0"/>
          <c:showBubbleSize val="0"/>
        </c:dLbls>
        <c:gapWidth val="75"/>
        <c:axId val="426285312"/>
        <c:axId val="426285704"/>
      </c:barChart>
      <c:catAx>
        <c:axId val="426285312"/>
        <c:scaling>
          <c:orientation val="minMax"/>
        </c:scaling>
        <c:delete val="0"/>
        <c:axPos val="b"/>
        <c:numFmt formatCode="General" sourceLinked="1"/>
        <c:majorTickMark val="none"/>
        <c:minorTickMark val="none"/>
        <c:tickLblPos val="nextTo"/>
        <c:crossAx val="426285704"/>
        <c:crosses val="autoZero"/>
        <c:auto val="1"/>
        <c:lblAlgn val="ctr"/>
        <c:lblOffset val="100"/>
        <c:noMultiLvlLbl val="0"/>
      </c:catAx>
      <c:valAx>
        <c:axId val="426285704"/>
        <c:scaling>
          <c:orientation val="minMax"/>
        </c:scaling>
        <c:delete val="0"/>
        <c:axPos val="l"/>
        <c:numFmt formatCode="#,##0.00" sourceLinked="1"/>
        <c:majorTickMark val="none"/>
        <c:minorTickMark val="none"/>
        <c:tickLblPos val="nextTo"/>
        <c:crossAx val="426285312"/>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tx>
            <c:strRef>
              <c:f>Samantekt!$B$37</c:f>
              <c:strCache>
                <c:ptCount val="1"/>
                <c:pt idx="0">
                  <c:v>Flokkaður úrgangur, kg/stöðugildi</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Samantekt!$C$6:$K$6</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Samantekt!$C$37:$K$37</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935-4244-9F16-8F745707FB41}"/>
            </c:ext>
          </c:extLst>
        </c:ser>
        <c:dLbls>
          <c:showLegendKey val="0"/>
          <c:showVal val="1"/>
          <c:showCatName val="0"/>
          <c:showSerName val="0"/>
          <c:showPercent val="0"/>
          <c:showBubbleSize val="0"/>
        </c:dLbls>
        <c:gapWidth val="75"/>
        <c:axId val="426286488"/>
        <c:axId val="426286880"/>
      </c:barChart>
      <c:catAx>
        <c:axId val="426286488"/>
        <c:scaling>
          <c:orientation val="minMax"/>
        </c:scaling>
        <c:delete val="0"/>
        <c:axPos val="b"/>
        <c:numFmt formatCode="General" sourceLinked="1"/>
        <c:majorTickMark val="none"/>
        <c:minorTickMark val="none"/>
        <c:tickLblPos val="nextTo"/>
        <c:crossAx val="426286880"/>
        <c:crosses val="autoZero"/>
        <c:auto val="1"/>
        <c:lblAlgn val="ctr"/>
        <c:lblOffset val="100"/>
        <c:noMultiLvlLbl val="0"/>
      </c:catAx>
      <c:valAx>
        <c:axId val="426286880"/>
        <c:scaling>
          <c:orientation val="minMax"/>
        </c:scaling>
        <c:delete val="0"/>
        <c:axPos val="l"/>
        <c:numFmt formatCode="#,##0" sourceLinked="1"/>
        <c:majorTickMark val="none"/>
        <c:minorTickMark val="none"/>
        <c:tickLblPos val="nextTo"/>
        <c:crossAx val="426286488"/>
        <c:crosses val="autoZero"/>
        <c:crossBetween val="between"/>
      </c:valAx>
    </c:plotArea>
    <c:legend>
      <c:legendPos val="b"/>
      <c:overlay val="0"/>
    </c:legend>
    <c:plotVisOnly val="1"/>
    <c:dispBlanksAs val="gap"/>
    <c:showDLblsOverMax val="0"/>
  </c:chart>
  <c:spPr>
    <a:ln>
      <a:noFill/>
    </a:ln>
  </c:spPr>
  <c:txPr>
    <a:bodyPr/>
    <a:lstStyle/>
    <a:p>
      <a:pPr>
        <a:defRPr>
          <a:latin typeface="Arial Narrow"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612347</xdr:colOff>
      <xdr:row>8</xdr:row>
      <xdr:rowOff>435268</xdr:rowOff>
    </xdr:from>
    <xdr:to>
      <xdr:col>3</xdr:col>
      <xdr:colOff>2096693</xdr:colOff>
      <xdr:row>10</xdr:row>
      <xdr:rowOff>84666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4378" y="8638674"/>
          <a:ext cx="1484346" cy="850607"/>
        </a:xfrm>
        <a:prstGeom prst="rect">
          <a:avLst/>
        </a:prstGeom>
      </xdr:spPr>
    </xdr:pic>
    <xdr:clientData/>
  </xdr:twoCellAnchor>
  <xdr:twoCellAnchor editAs="oneCell">
    <xdr:from>
      <xdr:col>1</xdr:col>
      <xdr:colOff>3100816</xdr:colOff>
      <xdr:row>8</xdr:row>
      <xdr:rowOff>220418</xdr:rowOff>
    </xdr:from>
    <xdr:to>
      <xdr:col>3</xdr:col>
      <xdr:colOff>199560</xdr:colOff>
      <xdr:row>11</xdr:row>
      <xdr:rowOff>63500</xdr:rowOff>
    </xdr:to>
    <xdr:pic>
      <xdr:nvPicPr>
        <xdr:cNvPr id="8193" name="Picture 1">
          <a:extLst>
            <a:ext uri="{FF2B5EF4-FFF2-40B4-BE49-F238E27FC236}">
              <a16:creationId xmlns:a16="http://schemas.microsoft.com/office/drawing/2014/main" id="{00000000-0008-0000-0000-000001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315129" y="8423824"/>
          <a:ext cx="1706462" cy="1255957"/>
        </a:xfrm>
        <a:prstGeom prst="rect">
          <a:avLst/>
        </a:prstGeom>
        <a:noFill/>
      </xdr:spPr>
    </xdr:pic>
    <xdr:clientData/>
  </xdr:twoCellAnchor>
  <xdr:twoCellAnchor editAs="oneCell">
    <xdr:from>
      <xdr:col>0</xdr:col>
      <xdr:colOff>131396</xdr:colOff>
      <xdr:row>8</xdr:row>
      <xdr:rowOff>230485</xdr:rowOff>
    </xdr:from>
    <xdr:to>
      <xdr:col>1</xdr:col>
      <xdr:colOff>2723523</xdr:colOff>
      <xdr:row>10</xdr:row>
      <xdr:rowOff>51593</xdr:rowOff>
    </xdr:to>
    <xdr:pic>
      <xdr:nvPicPr>
        <xdr:cNvPr id="8194" name="Picture 2">
          <a:extLst>
            <a:ext uri="{FF2B5EF4-FFF2-40B4-BE49-F238E27FC236}">
              <a16:creationId xmlns:a16="http://schemas.microsoft.com/office/drawing/2014/main" id="{00000000-0008-0000-0000-0000022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31396" y="8433891"/>
          <a:ext cx="2806440" cy="1019672"/>
        </a:xfrm>
        <a:prstGeom prst="rect">
          <a:avLst/>
        </a:prstGeom>
        <a:noFill/>
      </xdr:spPr>
    </xdr:pic>
    <xdr:clientData/>
  </xdr:twoCellAnchor>
  <xdr:twoCellAnchor editAs="oneCell">
    <xdr:from>
      <xdr:col>3</xdr:col>
      <xdr:colOff>2307167</xdr:colOff>
      <xdr:row>8</xdr:row>
      <xdr:rowOff>381000</xdr:rowOff>
    </xdr:from>
    <xdr:to>
      <xdr:col>4</xdr:col>
      <xdr:colOff>609674</xdr:colOff>
      <xdr:row>10</xdr:row>
      <xdr:rowOff>60533</xdr:rowOff>
    </xdr:to>
    <xdr:pic>
      <xdr:nvPicPr>
        <xdr:cNvPr id="3" name="Picture 2">
          <a:extLst>
            <a:ext uri="{FF2B5EF4-FFF2-40B4-BE49-F238E27FC236}">
              <a16:creationId xmlns:a16="http://schemas.microsoft.com/office/drawing/2014/main" id="{B8F6CFA1-2CE0-4C3B-ACB9-9F04748E71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33167" y="8223250"/>
          <a:ext cx="2578174" cy="875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205729</xdr:colOff>
      <xdr:row>7</xdr:row>
      <xdr:rowOff>122464</xdr:rowOff>
    </xdr:from>
    <xdr:to>
      <xdr:col>7</xdr:col>
      <xdr:colOff>408215</xdr:colOff>
      <xdr:row>20</xdr:row>
      <xdr:rowOff>160263</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628465</xdr:colOff>
      <xdr:row>8</xdr:row>
      <xdr:rowOff>0</xdr:rowOff>
    </xdr:from>
    <xdr:to>
      <xdr:col>14</xdr:col>
      <xdr:colOff>69547</xdr:colOff>
      <xdr:row>20</xdr:row>
      <xdr:rowOff>176893</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272143</xdr:colOff>
      <xdr:row>7</xdr:row>
      <xdr:rowOff>176892</xdr:rowOff>
    </xdr:from>
    <xdr:to>
      <xdr:col>20</xdr:col>
      <xdr:colOff>557892</xdr:colOff>
      <xdr:row>21</xdr:row>
      <xdr:rowOff>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340178</xdr:colOff>
      <xdr:row>24</xdr:row>
      <xdr:rowOff>72147</xdr:rowOff>
    </xdr:from>
    <xdr:to>
      <xdr:col>7</xdr:col>
      <xdr:colOff>529057</xdr:colOff>
      <xdr:row>36</xdr:row>
      <xdr:rowOff>160264</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55343</xdr:colOff>
      <xdr:row>24</xdr:row>
      <xdr:rowOff>91529</xdr:rowOff>
    </xdr:from>
    <xdr:to>
      <xdr:col>14</xdr:col>
      <xdr:colOff>176782</xdr:colOff>
      <xdr:row>36</xdr:row>
      <xdr:rowOff>146657</xdr:rowOff>
    </xdr:to>
    <xdr:graphicFrame macro="">
      <xdr:nvGraphicFramePr>
        <xdr:cNvPr id="16" name="Chart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392985</xdr:colOff>
      <xdr:row>23</xdr:row>
      <xdr:rowOff>209208</xdr:rowOff>
    </xdr:from>
    <xdr:to>
      <xdr:col>20</xdr:col>
      <xdr:colOff>653142</xdr:colOff>
      <xdr:row>36</xdr:row>
      <xdr:rowOff>154782</xdr:rowOff>
    </xdr:to>
    <xdr:graphicFrame macro="">
      <xdr:nvGraphicFramePr>
        <xdr:cNvPr id="17" name="Chart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205729</xdr:colOff>
      <xdr:row>40</xdr:row>
      <xdr:rowOff>122464</xdr:rowOff>
    </xdr:from>
    <xdr:to>
      <xdr:col>7</xdr:col>
      <xdr:colOff>408215</xdr:colOff>
      <xdr:row>53</xdr:row>
      <xdr:rowOff>160263</xdr:rowOff>
    </xdr:to>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205729</xdr:colOff>
      <xdr:row>57</xdr:row>
      <xdr:rowOff>122464</xdr:rowOff>
    </xdr:from>
    <xdr:to>
      <xdr:col>7</xdr:col>
      <xdr:colOff>408215</xdr:colOff>
      <xdr:row>70</xdr:row>
      <xdr:rowOff>160263</xdr:rowOff>
    </xdr:to>
    <xdr:graphicFrame macro="">
      <xdr:nvGraphicFramePr>
        <xdr:cNvPr id="27" name="Chart 26">
          <a:extLst>
            <a:ext uri="{FF2B5EF4-FFF2-40B4-BE49-F238E27FC236}">
              <a16:creationId xmlns:a16="http://schemas.microsoft.com/office/drawing/2014/main" id="{00000000-0008-0000-0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99298</xdr:colOff>
      <xdr:row>74</xdr:row>
      <xdr:rowOff>116417</xdr:rowOff>
    </xdr:from>
    <xdr:to>
      <xdr:col>7</xdr:col>
      <xdr:colOff>418796</xdr:colOff>
      <xdr:row>87</xdr:row>
      <xdr:rowOff>102810</xdr:rowOff>
    </xdr:to>
    <xdr:graphicFrame macro="">
      <xdr:nvGraphicFramePr>
        <xdr:cNvPr id="31" name="Chart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600225</xdr:colOff>
      <xdr:row>74</xdr:row>
      <xdr:rowOff>39309</xdr:rowOff>
    </xdr:from>
    <xdr:to>
      <xdr:col>14</xdr:col>
      <xdr:colOff>198058</xdr:colOff>
      <xdr:row>87</xdr:row>
      <xdr:rowOff>105833</xdr:rowOff>
    </xdr:to>
    <xdr:graphicFrame macro="">
      <xdr:nvGraphicFramePr>
        <xdr:cNvPr id="32" name="Chart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277812</xdr:colOff>
      <xdr:row>73</xdr:row>
      <xdr:rowOff>243416</xdr:rowOff>
    </xdr:from>
    <xdr:to>
      <xdr:col>20</xdr:col>
      <xdr:colOff>572822</xdr:colOff>
      <xdr:row>87</xdr:row>
      <xdr:rowOff>54239</xdr:rowOff>
    </xdr:to>
    <xdr:graphicFrame macro="">
      <xdr:nvGraphicFramePr>
        <xdr:cNvPr id="34" name="Chart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71438</xdr:colOff>
      <xdr:row>40</xdr:row>
      <xdr:rowOff>107157</xdr:rowOff>
    </xdr:from>
    <xdr:to>
      <xdr:col>21</xdr:col>
      <xdr:colOff>83424</xdr:colOff>
      <xdr:row>53</xdr:row>
      <xdr:rowOff>144956</xdr:rowOff>
    </xdr:to>
    <xdr:graphicFrame macro="">
      <xdr:nvGraphicFramePr>
        <xdr:cNvPr id="40" name="Chart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130969</xdr:colOff>
      <xdr:row>40</xdr:row>
      <xdr:rowOff>107156</xdr:rowOff>
    </xdr:from>
    <xdr:to>
      <xdr:col>27</xdr:col>
      <xdr:colOff>142955</xdr:colOff>
      <xdr:row>53</xdr:row>
      <xdr:rowOff>144955</xdr:rowOff>
    </xdr:to>
    <xdr:graphicFrame macro="">
      <xdr:nvGraphicFramePr>
        <xdr:cNvPr id="46" name="Chart 45">
          <a:extLst>
            <a:ext uri="{FF2B5EF4-FFF2-40B4-BE49-F238E27FC236}">
              <a16:creationId xmlns:a16="http://schemas.microsoft.com/office/drawing/2014/main" id="{00000000-0008-0000-02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666750</xdr:colOff>
      <xdr:row>57</xdr:row>
      <xdr:rowOff>107156</xdr:rowOff>
    </xdr:from>
    <xdr:to>
      <xdr:col>13</xdr:col>
      <xdr:colOff>678736</xdr:colOff>
      <xdr:row>70</xdr:row>
      <xdr:rowOff>144955</xdr:rowOff>
    </xdr:to>
    <xdr:graphicFrame macro="">
      <xdr:nvGraphicFramePr>
        <xdr:cNvPr id="47" name="Chart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178594</xdr:colOff>
      <xdr:row>40</xdr:row>
      <xdr:rowOff>119062</xdr:rowOff>
    </xdr:from>
    <xdr:to>
      <xdr:col>14</xdr:col>
      <xdr:colOff>190580</xdr:colOff>
      <xdr:row>53</xdr:row>
      <xdr:rowOff>156861</xdr:rowOff>
    </xdr:to>
    <xdr:graphicFrame macro="">
      <xdr:nvGraphicFramePr>
        <xdr:cNvPr id="29" name="Chart 28">
          <a:extLst>
            <a:ext uri="{FF2B5EF4-FFF2-40B4-BE49-F238E27FC236}">
              <a16:creationId xmlns:a16="http://schemas.microsoft.com/office/drawing/2014/main" id="{00000000-0008-0000-0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50540</xdr:colOff>
      <xdr:row>4</xdr:row>
      <xdr:rowOff>201084</xdr:rowOff>
    </xdr:from>
    <xdr:to>
      <xdr:col>9</xdr:col>
      <xdr:colOff>170731</xdr:colOff>
      <xdr:row>7</xdr:row>
      <xdr:rowOff>816273</xdr:rowOff>
    </xdr:to>
    <xdr:pic>
      <xdr:nvPicPr>
        <xdr:cNvPr id="2" name="Picture 1">
          <a:extLst>
            <a:ext uri="{FF2B5EF4-FFF2-40B4-BE49-F238E27FC236}">
              <a16:creationId xmlns:a16="http://schemas.microsoft.com/office/drawing/2014/main" id="{1B783A40-1481-4972-87AB-B51F971AF80F}"/>
            </a:ext>
          </a:extLst>
        </xdr:cNvPr>
        <xdr:cNvPicPr>
          <a:picLocks noChangeAspect="1"/>
        </xdr:cNvPicPr>
      </xdr:nvPicPr>
      <xdr:blipFill>
        <a:blip xmlns:r="http://schemas.openxmlformats.org/officeDocument/2006/relationships" r:embed="rId1"/>
        <a:stretch>
          <a:fillRect/>
        </a:stretch>
      </xdr:blipFill>
      <xdr:spPr>
        <a:xfrm>
          <a:off x="12665873" y="3132667"/>
          <a:ext cx="5126107" cy="3303355"/>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Flow">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E2D700"/>
      </a:hlink>
      <a:folHlink>
        <a:srgbClr val="85DFD0"/>
      </a:folHlink>
    </a:clrScheme>
    <a:fontScheme name="Flow">
      <a:majorFont>
        <a:latin typeface="Calibri"/>
        <a:ea typeface=""/>
        <a:cs typeface=""/>
        <a:font script="Jpan" typeface="ＭＳ Ｐゴシック"/>
        <a:font script="Hang" typeface="HY중고딕"/>
        <a:font script="Hans" typeface="隶书"/>
        <a:font script="Hant" typeface="微軟正黑體"/>
        <a:font script="Arab" typeface="Traditional Arabic"/>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Constantia"/>
        <a:ea typeface=""/>
        <a:cs typeface=""/>
        <a:font script="Jpan" typeface="HGP明朝E"/>
        <a:font script="Hang" typeface="HY신명조"/>
        <a:font script="Hans" typeface="宋体"/>
        <a:font script="Hant" typeface="新細明體"/>
        <a:font script="Arab" typeface="Majalla UI"/>
        <a:font script="Hebr" typeface="David"/>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Flow">
      <a:fillStyleLst>
        <a:solidFill>
          <a:schemeClr val="phClr"/>
        </a:solidFill>
        <a:gradFill rotWithShape="1">
          <a:gsLst>
            <a:gs pos="0">
              <a:schemeClr val="phClr">
                <a:tint val="70000"/>
                <a:satMod val="130000"/>
              </a:schemeClr>
            </a:gs>
            <a:gs pos="43000">
              <a:schemeClr val="phClr">
                <a:tint val="44000"/>
                <a:satMod val="165000"/>
              </a:schemeClr>
            </a:gs>
            <a:gs pos="93000">
              <a:schemeClr val="phClr">
                <a:tint val="15000"/>
                <a:satMod val="165000"/>
              </a:schemeClr>
            </a:gs>
            <a:gs pos="100000">
              <a:schemeClr val="phClr">
                <a:tint val="5000"/>
                <a:satMod val="250000"/>
              </a:schemeClr>
            </a:gs>
          </a:gsLst>
          <a:path path="circle">
            <a:fillToRect l="50000" t="130000" r="50000" b="-30000"/>
          </a:path>
        </a:gradFill>
        <a:gradFill rotWithShape="1">
          <a:gsLst>
            <a:gs pos="0">
              <a:schemeClr val="phClr">
                <a:tint val="98000"/>
                <a:shade val="25000"/>
                <a:satMod val="250000"/>
              </a:schemeClr>
            </a:gs>
            <a:gs pos="68000">
              <a:schemeClr val="phClr">
                <a:tint val="86000"/>
                <a:satMod val="115000"/>
              </a:schemeClr>
            </a:gs>
            <a:gs pos="100000">
              <a:schemeClr val="phClr">
                <a:tint val="50000"/>
                <a:satMod val="150000"/>
              </a:schemeClr>
            </a:gs>
          </a:gsLst>
          <a:path path="circle">
            <a:fillToRect l="50000" t="130000" r="50000" b="-30000"/>
          </a:path>
        </a:gradFill>
      </a:fillStyleLst>
      <a:lnStyleLst>
        <a:ln w="9525" cap="flat" cmpd="sng" algn="ctr">
          <a:solidFill>
            <a:schemeClr val="phClr">
              <a:shade val="50000"/>
              <a:satMod val="103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scene3d>
            <a:camera prst="orthographicFront" fov="0">
              <a:rot lat="0" lon="0" rev="0"/>
            </a:camera>
            <a:lightRig rig="glow" dir="tl">
              <a:rot lat="0" lon="0" rev="900000"/>
            </a:lightRig>
          </a:scene3d>
          <a:sp3d prstMaterial="powder">
            <a:bevelT w="25400" h="38100"/>
          </a:sp3d>
        </a:effectStyle>
      </a:effectStyleLst>
      <a:bgFillStyleLst>
        <a:solidFill>
          <a:schemeClr val="phClr"/>
        </a:solidFill>
        <a:gradFill rotWithShape="1">
          <a:gsLst>
            <a:gs pos="0">
              <a:schemeClr val="phClr">
                <a:tint val="80000"/>
                <a:satMod val="400000"/>
              </a:schemeClr>
            </a:gs>
            <a:gs pos="25000">
              <a:schemeClr val="phClr">
                <a:tint val="83000"/>
                <a:satMod val="320000"/>
              </a:schemeClr>
            </a:gs>
            <a:gs pos="100000">
              <a:schemeClr val="phClr">
                <a:shade val="15000"/>
                <a:satMod val="320000"/>
              </a:schemeClr>
            </a:gs>
          </a:gsLst>
          <a:path path="circle">
            <a:fillToRect l="10000" t="110000" r="10000" b="100000"/>
          </a:path>
        </a:gradFill>
        <a:blipFill>
          <a:blip xmlns:r="http://schemas.openxmlformats.org/officeDocument/2006/relationships" r:embed="rId1">
            <a:duotone>
              <a:schemeClr val="phClr">
                <a:shade val="90000"/>
                <a:satMod val="150000"/>
              </a:schemeClr>
              <a:schemeClr val="phClr">
                <a:tint val="88000"/>
                <a:satMod val="150000"/>
              </a:schemeClr>
            </a:duotone>
          </a:blip>
          <a:tile tx="0" ty="0" sx="65000" sy="6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ghgprotocol.org/" TargetMode="External"/><Relationship Id="rId1" Type="http://schemas.openxmlformats.org/officeDocument/2006/relationships/hyperlink" Target="https://www.globalreporting.org/"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icao.int/environmental-protection/CarbonOffset/Pages/default.aspx" TargetMode="External"/><Relationship Id="rId3" Type="http://schemas.openxmlformats.org/officeDocument/2006/relationships/hyperlink" Target="http://www.icao.int/environmental-protection/CarbonOffset/Pages/default.aspx" TargetMode="External"/><Relationship Id="rId7" Type="http://schemas.openxmlformats.org/officeDocument/2006/relationships/hyperlink" Target="http://www.icao.int/environmental-protection/CarbonOffset/Pages/default.aspx" TargetMode="External"/><Relationship Id="rId12" Type="http://schemas.openxmlformats.org/officeDocument/2006/relationships/comments" Target="../comments5.xml"/><Relationship Id="rId2" Type="http://schemas.openxmlformats.org/officeDocument/2006/relationships/hyperlink" Target="http://www.icao.int/environmental-protection/CarbonOffset/Pages/default.aspx" TargetMode="External"/><Relationship Id="rId1" Type="http://schemas.openxmlformats.org/officeDocument/2006/relationships/hyperlink" Target="http://www.icao.int/environmental-protection/CarbonOffset/Pages/default.aspx" TargetMode="External"/><Relationship Id="rId6" Type="http://schemas.openxmlformats.org/officeDocument/2006/relationships/hyperlink" Target="http://www.icao.int/environmental-protection/CarbonOffset/Pages/default.aspx" TargetMode="External"/><Relationship Id="rId11" Type="http://schemas.openxmlformats.org/officeDocument/2006/relationships/vmlDrawing" Target="../drawings/vmlDrawing5.vml"/><Relationship Id="rId5" Type="http://schemas.openxmlformats.org/officeDocument/2006/relationships/hyperlink" Target="http://www.icao.int/environmental-protection/CarbonOffset/Pages/default.aspx" TargetMode="External"/><Relationship Id="rId10" Type="http://schemas.openxmlformats.org/officeDocument/2006/relationships/printerSettings" Target="../printerSettings/printerSettings7.bin"/><Relationship Id="rId4" Type="http://schemas.openxmlformats.org/officeDocument/2006/relationships/hyperlink" Target="http://www.icao.int/environmental-protection/CarbonOffset/Pages/default.aspx" TargetMode="External"/><Relationship Id="rId9" Type="http://schemas.openxmlformats.org/officeDocument/2006/relationships/hyperlink" Target="http://www.icao.int/environmental-protection/CarbonOffset/Pages/default.aspx"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pageSetUpPr fitToPage="1"/>
  </sheetPr>
  <dimension ref="A1:L3123"/>
  <sheetViews>
    <sheetView showGridLines="0" zoomScale="90" zoomScaleNormal="90" workbookViewId="0" xr3:uid="{AEA406A1-0E4B-5B11-9CD5-51D6E497D94C}">
      <selection activeCell="G3" sqref="G3"/>
    </sheetView>
  </sheetViews>
  <sheetFormatPr defaultColWidth="9" defaultRowHeight="16.5"/>
  <cols>
    <col min="1" max="1" width="2.875" style="75" customWidth="1"/>
    <col min="2" max="2" width="58.25" style="148" customWidth="1"/>
    <col min="3" max="3" width="2.25" style="148" customWidth="1"/>
    <col min="4" max="4" width="56.125" style="148" customWidth="1"/>
    <col min="5" max="5" width="9" style="147" customWidth="1"/>
    <col min="6" max="6" width="5.25" style="34" customWidth="1"/>
    <col min="7" max="16384" width="9" style="34"/>
  </cols>
  <sheetData>
    <row r="1" spans="1:12" ht="60.75" customHeight="1">
      <c r="A1" s="34"/>
      <c r="B1" s="532" t="s">
        <v>0</v>
      </c>
      <c r="C1" s="532"/>
      <c r="D1" s="532"/>
      <c r="E1" s="184" t="s">
        <v>1</v>
      </c>
      <c r="F1" s="143"/>
      <c r="G1" s="143"/>
      <c r="H1" s="143"/>
    </row>
    <row r="2" spans="1:12" ht="25.5" customHeight="1">
      <c r="A2" s="34"/>
      <c r="B2" s="185"/>
      <c r="C2" s="185"/>
      <c r="D2" s="185"/>
      <c r="E2" s="184"/>
      <c r="F2" s="143"/>
      <c r="G2" s="143"/>
      <c r="H2" s="143"/>
    </row>
    <row r="3" spans="1:12" ht="78" customHeight="1">
      <c r="A3" s="34"/>
      <c r="B3" s="199" t="s">
        <v>2</v>
      </c>
      <c r="C3" s="183"/>
      <c r="D3" s="199" t="s">
        <v>3</v>
      </c>
      <c r="E3" s="184"/>
      <c r="F3" s="143"/>
      <c r="G3" s="143"/>
      <c r="H3" s="143"/>
    </row>
    <row r="4" spans="1:12" ht="99" customHeight="1">
      <c r="A4" s="34"/>
      <c r="B4" s="199" t="s">
        <v>4</v>
      </c>
      <c r="C4" s="183"/>
      <c r="D4" s="200" t="s">
        <v>5</v>
      </c>
      <c r="E4" s="184"/>
      <c r="F4" s="143"/>
      <c r="G4" s="143"/>
      <c r="H4" s="143"/>
    </row>
    <row r="5" spans="1:12" ht="13.5" customHeight="1">
      <c r="A5" s="34"/>
      <c r="B5" s="183"/>
      <c r="C5" s="183"/>
      <c r="D5" s="183"/>
      <c r="E5" s="184"/>
      <c r="F5" s="144"/>
      <c r="G5" s="144"/>
      <c r="H5" s="144"/>
    </row>
    <row r="6" spans="1:12" ht="102" customHeight="1">
      <c r="A6" s="34"/>
      <c r="B6" s="199" t="s">
        <v>6</v>
      </c>
      <c r="C6" s="186"/>
      <c r="D6" s="200" t="s">
        <v>7</v>
      </c>
      <c r="E6" s="184"/>
      <c r="G6" s="145"/>
      <c r="L6" s="34" t="s">
        <v>8</v>
      </c>
    </row>
    <row r="7" spans="1:12" ht="160.5" customHeight="1">
      <c r="A7" s="34"/>
      <c r="B7" s="199" t="s">
        <v>9</v>
      </c>
      <c r="C7" s="186"/>
      <c r="D7" s="200" t="s">
        <v>10</v>
      </c>
      <c r="E7" s="184"/>
      <c r="G7" s="145"/>
    </row>
    <row r="8" spans="1:12" ht="77.25" customHeight="1">
      <c r="A8" s="34"/>
      <c r="B8" s="533" t="s">
        <v>11</v>
      </c>
      <c r="C8" s="533"/>
      <c r="D8" s="533"/>
      <c r="E8" s="184"/>
      <c r="I8" s="145"/>
      <c r="J8" s="34" t="s">
        <v>8</v>
      </c>
    </row>
    <row r="9" spans="1:12" ht="77.25" customHeight="1">
      <c r="A9" s="34"/>
      <c r="B9" s="34"/>
      <c r="C9" s="34"/>
      <c r="D9" s="34"/>
      <c r="E9" s="184"/>
    </row>
    <row r="10" spans="1:12">
      <c r="A10" s="34"/>
      <c r="B10" s="183"/>
      <c r="C10" s="183"/>
      <c r="D10" s="183"/>
      <c r="E10" s="184"/>
    </row>
    <row r="11" spans="1:12">
      <c r="A11" s="36"/>
      <c r="B11" s="146"/>
      <c r="C11" s="146"/>
      <c r="D11" s="146"/>
    </row>
    <row r="12" spans="1:12">
      <c r="A12" s="36"/>
    </row>
    <row r="13" spans="1:12">
      <c r="A13" s="187"/>
    </row>
    <row r="14" spans="1:12">
      <c r="A14" s="187"/>
    </row>
    <row r="15" spans="1:12">
      <c r="A15" s="187"/>
    </row>
    <row r="16" spans="1:12">
      <c r="A16" s="187"/>
    </row>
    <row r="17" spans="1:1">
      <c r="A17" s="187"/>
    </row>
    <row r="18" spans="1:1">
      <c r="A18" s="187"/>
    </row>
    <row r="19" spans="1:1">
      <c r="A19" s="187"/>
    </row>
    <row r="20" spans="1:1">
      <c r="A20" s="187"/>
    </row>
    <row r="21" spans="1:1">
      <c r="A21" s="187"/>
    </row>
    <row r="22" spans="1:1">
      <c r="A22" s="187"/>
    </row>
    <row r="23" spans="1:1">
      <c r="A23" s="187"/>
    </row>
    <row r="24" spans="1:1">
      <c r="A24" s="187"/>
    </row>
    <row r="25" spans="1:1">
      <c r="A25" s="187"/>
    </row>
    <row r="26" spans="1:1">
      <c r="A26" s="187"/>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row r="49" spans="1:1">
      <c r="A49" s="187"/>
    </row>
    <row r="50" spans="1:1">
      <c r="A50" s="187"/>
    </row>
    <row r="51" spans="1:1">
      <c r="A51" s="187"/>
    </row>
    <row r="52" spans="1:1">
      <c r="A52" s="187"/>
    </row>
    <row r="53" spans="1:1">
      <c r="A53" s="187"/>
    </row>
    <row r="54" spans="1:1">
      <c r="A54" s="187"/>
    </row>
    <row r="55" spans="1:1">
      <c r="A55" s="187"/>
    </row>
    <row r="56" spans="1:1">
      <c r="A56" s="187"/>
    </row>
    <row r="57" spans="1:1">
      <c r="A57" s="187"/>
    </row>
    <row r="58" spans="1:1">
      <c r="A58" s="187"/>
    </row>
    <row r="59" spans="1:1">
      <c r="A59" s="187"/>
    </row>
    <row r="60" spans="1:1">
      <c r="A60" s="187"/>
    </row>
    <row r="61" spans="1:1">
      <c r="A61" s="187"/>
    </row>
    <row r="62" spans="1:1">
      <c r="A62" s="187"/>
    </row>
    <row r="63" spans="1:1">
      <c r="A63" s="187"/>
    </row>
    <row r="64" spans="1:1">
      <c r="A64" s="187"/>
    </row>
    <row r="65" spans="1:1">
      <c r="A65" s="187"/>
    </row>
    <row r="66" spans="1:1">
      <c r="A66" s="187"/>
    </row>
    <row r="67" spans="1:1">
      <c r="A67" s="187"/>
    </row>
    <row r="68" spans="1:1">
      <c r="A68" s="187"/>
    </row>
    <row r="69" spans="1:1">
      <c r="A69" s="187"/>
    </row>
    <row r="70" spans="1:1">
      <c r="A70" s="187"/>
    </row>
    <row r="71" spans="1:1">
      <c r="A71" s="187"/>
    </row>
    <row r="72" spans="1:1">
      <c r="A72" s="187"/>
    </row>
    <row r="73" spans="1:1">
      <c r="A73" s="187"/>
    </row>
    <row r="74" spans="1:1">
      <c r="A74" s="187"/>
    </row>
    <row r="75" spans="1:1">
      <c r="A75" s="187"/>
    </row>
    <row r="76" spans="1:1">
      <c r="A76" s="187"/>
    </row>
    <row r="77" spans="1:1">
      <c r="A77" s="187"/>
    </row>
    <row r="78" spans="1:1">
      <c r="A78" s="187"/>
    </row>
    <row r="79" spans="1:1">
      <c r="A79" s="187"/>
    </row>
    <row r="80" spans="1:1">
      <c r="A80" s="187"/>
    </row>
    <row r="81" spans="1:1">
      <c r="A81" s="187"/>
    </row>
    <row r="82" spans="1:1">
      <c r="A82" s="187"/>
    </row>
    <row r="83" spans="1:1">
      <c r="A83" s="187"/>
    </row>
    <row r="84" spans="1:1">
      <c r="A84" s="187"/>
    </row>
    <row r="85" spans="1:1">
      <c r="A85" s="187"/>
    </row>
    <row r="86" spans="1:1">
      <c r="A86" s="187"/>
    </row>
    <row r="87" spans="1:1">
      <c r="A87" s="187"/>
    </row>
    <row r="88" spans="1:1">
      <c r="A88" s="187"/>
    </row>
    <row r="89" spans="1:1">
      <c r="A89" s="187"/>
    </row>
    <row r="90" spans="1:1">
      <c r="A90" s="187"/>
    </row>
    <row r="91" spans="1:1">
      <c r="A91" s="187"/>
    </row>
    <row r="92" spans="1:1">
      <c r="A92" s="187"/>
    </row>
    <row r="93" spans="1:1">
      <c r="A93" s="187"/>
    </row>
    <row r="94" spans="1:1">
      <c r="A94" s="187"/>
    </row>
    <row r="95" spans="1:1">
      <c r="A95" s="187"/>
    </row>
    <row r="96" spans="1:1">
      <c r="A96" s="187"/>
    </row>
    <row r="97" spans="1:1">
      <c r="A97" s="187"/>
    </row>
    <row r="98" spans="1:1">
      <c r="A98" s="187"/>
    </row>
    <row r="99" spans="1:1">
      <c r="A99" s="187"/>
    </row>
    <row r="100" spans="1:1">
      <c r="A100" s="187"/>
    </row>
    <row r="101" spans="1:1">
      <c r="A101" s="187"/>
    </row>
    <row r="102" spans="1:1">
      <c r="A102" s="187"/>
    </row>
    <row r="103" spans="1:1">
      <c r="A103" s="187"/>
    </row>
    <row r="104" spans="1:1">
      <c r="A104" s="187"/>
    </row>
    <row r="105" spans="1:1">
      <c r="A105" s="187"/>
    </row>
    <row r="106" spans="1:1">
      <c r="A106" s="187"/>
    </row>
    <row r="107" spans="1:1">
      <c r="A107" s="187"/>
    </row>
    <row r="108" spans="1:1">
      <c r="A108" s="187"/>
    </row>
    <row r="109" spans="1:1">
      <c r="A109" s="187"/>
    </row>
    <row r="110" spans="1:1">
      <c r="A110" s="187"/>
    </row>
    <row r="111" spans="1:1">
      <c r="A111" s="187"/>
    </row>
    <row r="112" spans="1:1">
      <c r="A112" s="187"/>
    </row>
    <row r="113" spans="1:1">
      <c r="A113" s="187"/>
    </row>
    <row r="114" spans="1:1">
      <c r="A114" s="187"/>
    </row>
    <row r="115" spans="1:1">
      <c r="A115" s="187"/>
    </row>
    <row r="116" spans="1:1">
      <c r="A116" s="187"/>
    </row>
    <row r="117" spans="1:1">
      <c r="A117" s="187"/>
    </row>
    <row r="118" spans="1:1">
      <c r="A118" s="187"/>
    </row>
    <row r="119" spans="1:1">
      <c r="A119" s="187"/>
    </row>
    <row r="120" spans="1:1">
      <c r="A120" s="187"/>
    </row>
    <row r="121" spans="1:1">
      <c r="A121" s="187"/>
    </row>
    <row r="122" spans="1:1">
      <c r="A122" s="187"/>
    </row>
    <row r="123" spans="1:1">
      <c r="A123" s="187"/>
    </row>
    <row r="124" spans="1:1">
      <c r="A124" s="187"/>
    </row>
    <row r="125" spans="1:1">
      <c r="A125" s="187"/>
    </row>
    <row r="126" spans="1:1">
      <c r="A126" s="187"/>
    </row>
    <row r="127" spans="1:1">
      <c r="A127" s="187"/>
    </row>
    <row r="128" spans="1:1">
      <c r="A128" s="187"/>
    </row>
    <row r="129" spans="1:1">
      <c r="A129" s="187"/>
    </row>
    <row r="130" spans="1:1">
      <c r="A130" s="187"/>
    </row>
    <row r="131" spans="1:1">
      <c r="A131" s="187"/>
    </row>
    <row r="132" spans="1:1">
      <c r="A132" s="187"/>
    </row>
    <row r="133" spans="1:1">
      <c r="A133" s="187"/>
    </row>
    <row r="134" spans="1:1">
      <c r="A134" s="187"/>
    </row>
    <row r="135" spans="1:1">
      <c r="A135" s="187"/>
    </row>
    <row r="136" spans="1:1">
      <c r="A136" s="187"/>
    </row>
    <row r="137" spans="1:1">
      <c r="A137" s="187"/>
    </row>
    <row r="138" spans="1:1">
      <c r="A138" s="187"/>
    </row>
    <row r="139" spans="1:1">
      <c r="A139" s="187"/>
    </row>
    <row r="140" spans="1:1">
      <c r="A140" s="187"/>
    </row>
    <row r="141" spans="1:1">
      <c r="A141" s="187"/>
    </row>
    <row r="142" spans="1:1">
      <c r="A142" s="187"/>
    </row>
    <row r="143" spans="1:1">
      <c r="A143" s="187"/>
    </row>
    <row r="144" spans="1:1">
      <c r="A144" s="187"/>
    </row>
    <row r="145" spans="1:1">
      <c r="A145" s="187"/>
    </row>
    <row r="146" spans="1:1">
      <c r="A146" s="187"/>
    </row>
    <row r="147" spans="1:1">
      <c r="A147" s="187"/>
    </row>
    <row r="148" spans="1:1">
      <c r="A148" s="187"/>
    </row>
    <row r="149" spans="1:1">
      <c r="A149" s="187"/>
    </row>
    <row r="150" spans="1:1">
      <c r="A150" s="187"/>
    </row>
    <row r="151" spans="1:1">
      <c r="A151" s="187"/>
    </row>
    <row r="152" spans="1:1">
      <c r="A152" s="187"/>
    </row>
    <row r="153" spans="1:1">
      <c r="A153" s="187"/>
    </row>
    <row r="154" spans="1:1">
      <c r="A154" s="187"/>
    </row>
    <row r="155" spans="1:1">
      <c r="A155" s="187"/>
    </row>
    <row r="156" spans="1:1">
      <c r="A156" s="187"/>
    </row>
    <row r="157" spans="1:1">
      <c r="A157" s="187"/>
    </row>
    <row r="158" spans="1:1">
      <c r="A158" s="187"/>
    </row>
    <row r="159" spans="1:1">
      <c r="A159" s="187"/>
    </row>
    <row r="160" spans="1:1">
      <c r="A160" s="187"/>
    </row>
    <row r="161" spans="1:1">
      <c r="A161" s="187"/>
    </row>
    <row r="162" spans="1:1">
      <c r="A162" s="187"/>
    </row>
    <row r="163" spans="1:1">
      <c r="A163" s="187"/>
    </row>
    <row r="164" spans="1:1">
      <c r="A164" s="187"/>
    </row>
    <row r="165" spans="1:1">
      <c r="A165" s="187"/>
    </row>
    <row r="166" spans="1:1">
      <c r="A166" s="187"/>
    </row>
    <row r="167" spans="1:1">
      <c r="A167" s="187"/>
    </row>
    <row r="168" spans="1:1">
      <c r="A168" s="187"/>
    </row>
    <row r="169" spans="1:1">
      <c r="A169" s="187"/>
    </row>
    <row r="170" spans="1:1">
      <c r="A170" s="187"/>
    </row>
    <row r="171" spans="1:1">
      <c r="A171" s="187"/>
    </row>
    <row r="172" spans="1:1">
      <c r="A172" s="187"/>
    </row>
    <row r="173" spans="1:1">
      <c r="A173" s="187"/>
    </row>
    <row r="174" spans="1:1">
      <c r="A174" s="187"/>
    </row>
    <row r="175" spans="1:1">
      <c r="A175" s="187"/>
    </row>
    <row r="176" spans="1:1">
      <c r="A176" s="187"/>
    </row>
    <row r="177" spans="1:1">
      <c r="A177" s="187"/>
    </row>
    <row r="178" spans="1:1">
      <c r="A178" s="187"/>
    </row>
    <row r="179" spans="1:1">
      <c r="A179" s="187"/>
    </row>
    <row r="180" spans="1:1">
      <c r="A180" s="187"/>
    </row>
    <row r="181" spans="1:1">
      <c r="A181" s="187"/>
    </row>
    <row r="182" spans="1:1">
      <c r="A182" s="187"/>
    </row>
    <row r="183" spans="1:1">
      <c r="A183" s="187"/>
    </row>
    <row r="184" spans="1:1">
      <c r="A184" s="187"/>
    </row>
    <row r="185" spans="1:1">
      <c r="A185" s="187"/>
    </row>
    <row r="186" spans="1:1">
      <c r="A186" s="187"/>
    </row>
    <row r="187" spans="1:1">
      <c r="A187" s="187"/>
    </row>
    <row r="188" spans="1:1">
      <c r="A188" s="187"/>
    </row>
    <row r="189" spans="1:1">
      <c r="A189" s="187"/>
    </row>
    <row r="190" spans="1:1">
      <c r="A190" s="187"/>
    </row>
    <row r="191" spans="1:1">
      <c r="A191" s="187"/>
    </row>
    <row r="192" spans="1:1">
      <c r="A192" s="187"/>
    </row>
    <row r="193" spans="1:1">
      <c r="A193" s="187"/>
    </row>
    <row r="194" spans="1:1">
      <c r="A194" s="187"/>
    </row>
    <row r="195" spans="1:1">
      <c r="A195" s="187"/>
    </row>
    <row r="196" spans="1:1">
      <c r="A196" s="187"/>
    </row>
    <row r="197" spans="1:1">
      <c r="A197" s="187"/>
    </row>
    <row r="198" spans="1:1">
      <c r="A198" s="187"/>
    </row>
    <row r="199" spans="1:1">
      <c r="A199" s="187"/>
    </row>
    <row r="200" spans="1:1">
      <c r="A200" s="187"/>
    </row>
    <row r="201" spans="1:1">
      <c r="A201" s="187"/>
    </row>
    <row r="202" spans="1:1">
      <c r="A202" s="187"/>
    </row>
    <row r="203" spans="1:1">
      <c r="A203" s="187"/>
    </row>
    <row r="204" spans="1:1">
      <c r="A204" s="187"/>
    </row>
    <row r="205" spans="1:1">
      <c r="A205" s="187"/>
    </row>
    <row r="206" spans="1:1">
      <c r="A206" s="187"/>
    </row>
    <row r="207" spans="1:1">
      <c r="A207" s="187"/>
    </row>
    <row r="208" spans="1:1">
      <c r="A208" s="187"/>
    </row>
    <row r="209" spans="1:1">
      <c r="A209" s="187"/>
    </row>
    <row r="210" spans="1:1">
      <c r="A210" s="187"/>
    </row>
    <row r="211" spans="1:1">
      <c r="A211" s="187"/>
    </row>
    <row r="212" spans="1:1">
      <c r="A212" s="187"/>
    </row>
    <row r="213" spans="1:1">
      <c r="A213" s="187"/>
    </row>
    <row r="214" spans="1:1">
      <c r="A214" s="187"/>
    </row>
    <row r="215" spans="1:1">
      <c r="A215" s="187"/>
    </row>
    <row r="216" spans="1:1">
      <c r="A216" s="187"/>
    </row>
    <row r="217" spans="1:1">
      <c r="A217" s="187"/>
    </row>
    <row r="218" spans="1:1">
      <c r="A218" s="187"/>
    </row>
    <row r="219" spans="1:1">
      <c r="A219" s="187"/>
    </row>
    <row r="220" spans="1:1">
      <c r="A220" s="187"/>
    </row>
    <row r="221" spans="1:1">
      <c r="A221" s="187"/>
    </row>
    <row r="222" spans="1:1">
      <c r="A222" s="187"/>
    </row>
    <row r="223" spans="1:1">
      <c r="A223" s="187"/>
    </row>
    <row r="224" spans="1:1">
      <c r="A224" s="187"/>
    </row>
    <row r="225" spans="1:1">
      <c r="A225" s="187"/>
    </row>
    <row r="226" spans="1:1">
      <c r="A226" s="187"/>
    </row>
    <row r="227" spans="1:1">
      <c r="A227" s="187"/>
    </row>
    <row r="228" spans="1:1">
      <c r="A228" s="187"/>
    </row>
    <row r="229" spans="1:1">
      <c r="A229" s="187"/>
    </row>
    <row r="230" spans="1:1">
      <c r="A230" s="187"/>
    </row>
    <row r="231" spans="1:1">
      <c r="A231" s="187"/>
    </row>
    <row r="232" spans="1:1">
      <c r="A232" s="187"/>
    </row>
    <row r="233" spans="1:1">
      <c r="A233" s="187"/>
    </row>
    <row r="234" spans="1:1">
      <c r="A234" s="187"/>
    </row>
    <row r="235" spans="1:1">
      <c r="A235" s="187"/>
    </row>
    <row r="236" spans="1:1">
      <c r="A236" s="187"/>
    </row>
    <row r="237" spans="1:1">
      <c r="A237" s="187"/>
    </row>
    <row r="238" spans="1:1">
      <c r="A238" s="187"/>
    </row>
    <row r="239" spans="1:1">
      <c r="A239" s="187"/>
    </row>
    <row r="240" spans="1:1">
      <c r="A240" s="187"/>
    </row>
    <row r="241" spans="1:1">
      <c r="A241" s="187"/>
    </row>
    <row r="242" spans="1:1">
      <c r="A242" s="187"/>
    </row>
    <row r="243" spans="1:1">
      <c r="A243" s="187"/>
    </row>
    <row r="244" spans="1:1">
      <c r="A244" s="187"/>
    </row>
    <row r="245" spans="1:1">
      <c r="A245" s="187"/>
    </row>
    <row r="246" spans="1:1">
      <c r="A246" s="187"/>
    </row>
    <row r="247" spans="1:1">
      <c r="A247" s="187"/>
    </row>
    <row r="248" spans="1:1">
      <c r="A248" s="187"/>
    </row>
    <row r="249" spans="1:1">
      <c r="A249" s="187"/>
    </row>
    <row r="250" spans="1:1">
      <c r="A250" s="187"/>
    </row>
    <row r="251" spans="1:1">
      <c r="A251" s="187"/>
    </row>
    <row r="252" spans="1:1">
      <c r="A252" s="187"/>
    </row>
    <row r="253" spans="1:1">
      <c r="A253" s="187"/>
    </row>
    <row r="254" spans="1:1">
      <c r="A254" s="187"/>
    </row>
    <row r="255" spans="1:1">
      <c r="A255" s="187"/>
    </row>
    <row r="256" spans="1:1">
      <c r="A256" s="187"/>
    </row>
    <row r="257" spans="1:1">
      <c r="A257" s="187"/>
    </row>
    <row r="258" spans="1:1">
      <c r="A258" s="187"/>
    </row>
    <row r="259" spans="1:1">
      <c r="A259" s="187"/>
    </row>
    <row r="260" spans="1:1">
      <c r="A260" s="187"/>
    </row>
    <row r="261" spans="1:1">
      <c r="A261" s="187"/>
    </row>
    <row r="262" spans="1:1">
      <c r="A262" s="187"/>
    </row>
    <row r="263" spans="1:1">
      <c r="A263" s="187"/>
    </row>
    <row r="264" spans="1:1">
      <c r="A264" s="187"/>
    </row>
    <row r="265" spans="1:1">
      <c r="A265" s="187"/>
    </row>
    <row r="266" spans="1:1">
      <c r="A266" s="187"/>
    </row>
    <row r="267" spans="1:1">
      <c r="A267" s="187"/>
    </row>
    <row r="268" spans="1:1">
      <c r="A268" s="187"/>
    </row>
    <row r="269" spans="1:1">
      <c r="A269" s="187"/>
    </row>
    <row r="270" spans="1:1">
      <c r="A270" s="187"/>
    </row>
    <row r="271" spans="1:1">
      <c r="A271" s="187"/>
    </row>
    <row r="272" spans="1:1">
      <c r="A272" s="187"/>
    </row>
    <row r="273" spans="1:1">
      <c r="A273" s="187"/>
    </row>
    <row r="274" spans="1:1">
      <c r="A274" s="187"/>
    </row>
    <row r="275" spans="1:1">
      <c r="A275" s="187"/>
    </row>
    <row r="276" spans="1:1">
      <c r="A276" s="187"/>
    </row>
    <row r="277" spans="1:1">
      <c r="A277" s="187"/>
    </row>
    <row r="278" spans="1:1">
      <c r="A278" s="187"/>
    </row>
    <row r="279" spans="1:1">
      <c r="A279" s="187"/>
    </row>
    <row r="280" spans="1:1">
      <c r="A280" s="187"/>
    </row>
    <row r="281" spans="1:1">
      <c r="A281" s="187"/>
    </row>
    <row r="282" spans="1:1">
      <c r="A282" s="187"/>
    </row>
    <row r="283" spans="1:1">
      <c r="A283" s="187"/>
    </row>
    <row r="284" spans="1:1">
      <c r="A284" s="187"/>
    </row>
    <row r="285" spans="1:1">
      <c r="A285" s="187"/>
    </row>
    <row r="286" spans="1:1">
      <c r="A286" s="187"/>
    </row>
    <row r="287" spans="1:1">
      <c r="A287" s="187"/>
    </row>
    <row r="288" spans="1:1">
      <c r="A288" s="187"/>
    </row>
    <row r="289" spans="1:1">
      <c r="A289" s="187"/>
    </row>
    <row r="290" spans="1:1">
      <c r="A290" s="187"/>
    </row>
    <row r="291" spans="1:1">
      <c r="A291" s="187"/>
    </row>
    <row r="292" spans="1:1">
      <c r="A292" s="187"/>
    </row>
    <row r="293" spans="1:1">
      <c r="A293" s="187"/>
    </row>
    <row r="294" spans="1:1">
      <c r="A294" s="187"/>
    </row>
    <row r="295" spans="1:1">
      <c r="A295" s="187"/>
    </row>
    <row r="296" spans="1:1">
      <c r="A296" s="187"/>
    </row>
    <row r="297" spans="1:1">
      <c r="A297" s="187"/>
    </row>
    <row r="298" spans="1:1">
      <c r="A298" s="187"/>
    </row>
    <row r="299" spans="1:1">
      <c r="A299" s="187"/>
    </row>
    <row r="300" spans="1:1">
      <c r="A300" s="187"/>
    </row>
    <row r="301" spans="1:1">
      <c r="A301" s="187"/>
    </row>
    <row r="302" spans="1:1">
      <c r="A302" s="187"/>
    </row>
    <row r="303" spans="1:1">
      <c r="A303" s="187"/>
    </row>
    <row r="304" spans="1:1">
      <c r="A304" s="187"/>
    </row>
    <row r="305" spans="1:1">
      <c r="A305" s="187"/>
    </row>
    <row r="306" spans="1:1">
      <c r="A306" s="187"/>
    </row>
    <row r="307" spans="1:1">
      <c r="A307" s="187"/>
    </row>
    <row r="308" spans="1:1">
      <c r="A308" s="187"/>
    </row>
    <row r="309" spans="1:1">
      <c r="A309" s="187"/>
    </row>
    <row r="310" spans="1:1">
      <c r="A310" s="187"/>
    </row>
    <row r="311" spans="1:1">
      <c r="A311" s="187"/>
    </row>
    <row r="312" spans="1:1">
      <c r="A312" s="187"/>
    </row>
    <row r="313" spans="1:1">
      <c r="A313" s="187"/>
    </row>
    <row r="314" spans="1:1">
      <c r="A314" s="187"/>
    </row>
    <row r="315" spans="1:1">
      <c r="A315" s="187"/>
    </row>
    <row r="316" spans="1:1">
      <c r="A316" s="187"/>
    </row>
    <row r="317" spans="1:1">
      <c r="A317" s="187"/>
    </row>
    <row r="318" spans="1:1">
      <c r="A318" s="187"/>
    </row>
    <row r="319" spans="1:1">
      <c r="A319" s="187"/>
    </row>
    <row r="320" spans="1:1">
      <c r="A320" s="187"/>
    </row>
    <row r="321" spans="1:1">
      <c r="A321" s="187"/>
    </row>
    <row r="322" spans="1:1">
      <c r="A322" s="187"/>
    </row>
    <row r="323" spans="1:1">
      <c r="A323" s="187"/>
    </row>
    <row r="324" spans="1:1">
      <c r="A324" s="187"/>
    </row>
    <row r="325" spans="1:1">
      <c r="A325" s="187"/>
    </row>
    <row r="326" spans="1:1">
      <c r="A326" s="187"/>
    </row>
    <row r="327" spans="1:1">
      <c r="A327" s="187"/>
    </row>
    <row r="328" spans="1:1">
      <c r="A328" s="187"/>
    </row>
    <row r="329" spans="1:1">
      <c r="A329" s="187"/>
    </row>
    <row r="330" spans="1:1">
      <c r="A330" s="187"/>
    </row>
    <row r="331" spans="1:1">
      <c r="A331" s="187"/>
    </row>
    <row r="332" spans="1:1">
      <c r="A332" s="187"/>
    </row>
    <row r="333" spans="1:1">
      <c r="A333" s="187"/>
    </row>
    <row r="334" spans="1:1">
      <c r="A334" s="187"/>
    </row>
    <row r="335" spans="1:1">
      <c r="A335" s="187"/>
    </row>
    <row r="336" spans="1:1">
      <c r="A336" s="187"/>
    </row>
    <row r="337" spans="1:1">
      <c r="A337" s="187"/>
    </row>
    <row r="338" spans="1:1">
      <c r="A338" s="187"/>
    </row>
    <row r="339" spans="1:1">
      <c r="A339" s="187"/>
    </row>
    <row r="340" spans="1:1">
      <c r="A340" s="187"/>
    </row>
    <row r="341" spans="1:1">
      <c r="A341" s="187"/>
    </row>
    <row r="342" spans="1:1">
      <c r="A342" s="187"/>
    </row>
    <row r="343" spans="1:1">
      <c r="A343" s="187"/>
    </row>
    <row r="344" spans="1:1">
      <c r="A344" s="187"/>
    </row>
    <row r="345" spans="1:1">
      <c r="A345" s="187"/>
    </row>
    <row r="346" spans="1:1">
      <c r="A346" s="187"/>
    </row>
    <row r="347" spans="1:1">
      <c r="A347" s="187"/>
    </row>
    <row r="348" spans="1:1">
      <c r="A348" s="187"/>
    </row>
    <row r="349" spans="1:1">
      <c r="A349" s="187"/>
    </row>
    <row r="350" spans="1:1">
      <c r="A350" s="187"/>
    </row>
    <row r="351" spans="1:1">
      <c r="A351" s="187"/>
    </row>
    <row r="352" spans="1:1">
      <c r="A352" s="187"/>
    </row>
    <row r="353" spans="1:1">
      <c r="A353" s="187"/>
    </row>
    <row r="354" spans="1:1">
      <c r="A354" s="187"/>
    </row>
    <row r="355" spans="1:1">
      <c r="A355" s="187"/>
    </row>
    <row r="356" spans="1:1">
      <c r="A356" s="187"/>
    </row>
    <row r="357" spans="1:1">
      <c r="A357" s="187"/>
    </row>
    <row r="358" spans="1:1">
      <c r="A358" s="187"/>
    </row>
    <row r="359" spans="1:1">
      <c r="A359" s="187"/>
    </row>
    <row r="360" spans="1:1">
      <c r="A360" s="187"/>
    </row>
    <row r="361" spans="1:1">
      <c r="A361" s="187"/>
    </row>
    <row r="362" spans="1:1">
      <c r="A362" s="187"/>
    </row>
    <row r="363" spans="1:1">
      <c r="A363" s="187"/>
    </row>
    <row r="364" spans="1:1">
      <c r="A364" s="187"/>
    </row>
    <row r="365" spans="1:1">
      <c r="A365" s="187"/>
    </row>
    <row r="366" spans="1:1">
      <c r="A366" s="187"/>
    </row>
    <row r="367" spans="1:1">
      <c r="A367" s="187"/>
    </row>
    <row r="368" spans="1:1">
      <c r="A368" s="187"/>
    </row>
    <row r="369" spans="1:1">
      <c r="A369" s="187"/>
    </row>
    <row r="370" spans="1:1">
      <c r="A370" s="187"/>
    </row>
    <row r="371" spans="1:1">
      <c r="A371" s="187"/>
    </row>
    <row r="372" spans="1:1">
      <c r="A372" s="187"/>
    </row>
    <row r="373" spans="1:1">
      <c r="A373" s="187"/>
    </row>
    <row r="374" spans="1:1">
      <c r="A374" s="187"/>
    </row>
    <row r="375" spans="1:1">
      <c r="A375" s="187"/>
    </row>
    <row r="376" spans="1:1">
      <c r="A376" s="187"/>
    </row>
    <row r="377" spans="1:1">
      <c r="A377" s="187"/>
    </row>
    <row r="378" spans="1:1">
      <c r="A378" s="187"/>
    </row>
    <row r="379" spans="1:1">
      <c r="A379" s="187"/>
    </row>
    <row r="380" spans="1:1">
      <c r="A380" s="187"/>
    </row>
    <row r="381" spans="1:1">
      <c r="A381" s="187"/>
    </row>
    <row r="382" spans="1:1">
      <c r="A382" s="187"/>
    </row>
    <row r="383" spans="1:1">
      <c r="A383" s="187"/>
    </row>
    <row r="384" spans="1:1">
      <c r="A384" s="187"/>
    </row>
    <row r="385" spans="1:1">
      <c r="A385" s="187"/>
    </row>
    <row r="386" spans="1:1">
      <c r="A386" s="187"/>
    </row>
    <row r="387" spans="1:1">
      <c r="A387" s="187"/>
    </row>
    <row r="388" spans="1:1">
      <c r="A388" s="187"/>
    </row>
    <row r="389" spans="1:1">
      <c r="A389" s="187"/>
    </row>
    <row r="390" spans="1:1">
      <c r="A390" s="187"/>
    </row>
    <row r="391" spans="1:1">
      <c r="A391" s="187"/>
    </row>
    <row r="392" spans="1:1">
      <c r="A392" s="187"/>
    </row>
    <row r="393" spans="1:1">
      <c r="A393" s="187"/>
    </row>
    <row r="394" spans="1:1">
      <c r="A394" s="187"/>
    </row>
    <row r="395" spans="1:1">
      <c r="A395" s="187"/>
    </row>
    <row r="396" spans="1:1">
      <c r="A396" s="187"/>
    </row>
    <row r="397" spans="1:1">
      <c r="A397" s="187"/>
    </row>
    <row r="398" spans="1:1">
      <c r="A398" s="187"/>
    </row>
    <row r="399" spans="1:1">
      <c r="A399" s="187"/>
    </row>
    <row r="400" spans="1:1">
      <c r="A400" s="187"/>
    </row>
    <row r="401" spans="1:1">
      <c r="A401" s="187"/>
    </row>
    <row r="402" spans="1:1">
      <c r="A402" s="187"/>
    </row>
    <row r="403" spans="1:1">
      <c r="A403" s="187"/>
    </row>
    <row r="404" spans="1:1">
      <c r="A404" s="187"/>
    </row>
    <row r="405" spans="1:1">
      <c r="A405" s="187"/>
    </row>
    <row r="406" spans="1:1">
      <c r="A406" s="187"/>
    </row>
    <row r="407" spans="1:1">
      <c r="A407" s="187"/>
    </row>
    <row r="408" spans="1:1">
      <c r="A408" s="187"/>
    </row>
    <row r="409" spans="1:1">
      <c r="A409" s="187"/>
    </row>
    <row r="410" spans="1:1">
      <c r="A410" s="187"/>
    </row>
    <row r="411" spans="1:1">
      <c r="A411" s="187"/>
    </row>
    <row r="412" spans="1:1">
      <c r="A412" s="187"/>
    </row>
    <row r="413" spans="1:1">
      <c r="A413" s="187"/>
    </row>
    <row r="414" spans="1:1">
      <c r="A414" s="187"/>
    </row>
    <row r="415" spans="1:1">
      <c r="A415" s="187"/>
    </row>
    <row r="416" spans="1:1">
      <c r="A416" s="187"/>
    </row>
    <row r="417" spans="1:1">
      <c r="A417" s="187"/>
    </row>
    <row r="418" spans="1:1">
      <c r="A418" s="187"/>
    </row>
    <row r="419" spans="1:1">
      <c r="A419" s="187"/>
    </row>
    <row r="420" spans="1:1">
      <c r="A420" s="187"/>
    </row>
    <row r="421" spans="1:1">
      <c r="A421" s="187"/>
    </row>
    <row r="422" spans="1:1">
      <c r="A422" s="187"/>
    </row>
    <row r="423" spans="1:1">
      <c r="A423" s="187"/>
    </row>
    <row r="424" spans="1:1">
      <c r="A424" s="187"/>
    </row>
    <row r="425" spans="1:1">
      <c r="A425" s="187"/>
    </row>
    <row r="426" spans="1:1">
      <c r="A426" s="187"/>
    </row>
    <row r="427" spans="1:1">
      <c r="A427" s="187"/>
    </row>
    <row r="428" spans="1:1">
      <c r="A428" s="187"/>
    </row>
    <row r="429" spans="1:1">
      <c r="A429" s="187"/>
    </row>
    <row r="430" spans="1:1">
      <c r="A430" s="187"/>
    </row>
    <row r="431" spans="1:1">
      <c r="A431" s="187"/>
    </row>
    <row r="432" spans="1:1">
      <c r="A432" s="187"/>
    </row>
    <row r="433" spans="1:1">
      <c r="A433" s="187"/>
    </row>
    <row r="434" spans="1:1">
      <c r="A434" s="187"/>
    </row>
    <row r="435" spans="1:1">
      <c r="A435" s="187"/>
    </row>
    <row r="436" spans="1:1">
      <c r="A436" s="187"/>
    </row>
    <row r="437" spans="1:1">
      <c r="A437" s="187"/>
    </row>
    <row r="438" spans="1:1">
      <c r="A438" s="187"/>
    </row>
    <row r="439" spans="1:1">
      <c r="A439" s="187"/>
    </row>
    <row r="440" spans="1:1">
      <c r="A440" s="187"/>
    </row>
    <row r="441" spans="1:1">
      <c r="A441" s="187"/>
    </row>
    <row r="442" spans="1:1">
      <c r="A442" s="187"/>
    </row>
    <row r="443" spans="1:1">
      <c r="A443" s="187"/>
    </row>
    <row r="444" spans="1:1">
      <c r="A444" s="187"/>
    </row>
    <row r="445" spans="1:1">
      <c r="A445" s="187"/>
    </row>
    <row r="446" spans="1:1">
      <c r="A446" s="187"/>
    </row>
    <row r="447" spans="1:1">
      <c r="A447" s="187"/>
    </row>
    <row r="448" spans="1:1">
      <c r="A448" s="187"/>
    </row>
    <row r="449" spans="1:1">
      <c r="A449" s="187"/>
    </row>
    <row r="450" spans="1:1">
      <c r="A450" s="187"/>
    </row>
    <row r="451" spans="1:1">
      <c r="A451" s="187"/>
    </row>
    <row r="452" spans="1:1">
      <c r="A452" s="187"/>
    </row>
    <row r="453" spans="1:1">
      <c r="A453" s="187"/>
    </row>
    <row r="454" spans="1:1">
      <c r="A454" s="187"/>
    </row>
    <row r="455" spans="1:1">
      <c r="A455" s="187"/>
    </row>
    <row r="456" spans="1:1">
      <c r="A456" s="187"/>
    </row>
    <row r="457" spans="1:1">
      <c r="A457" s="187"/>
    </row>
    <row r="458" spans="1:1">
      <c r="A458" s="187"/>
    </row>
    <row r="459" spans="1:1">
      <c r="A459" s="187"/>
    </row>
    <row r="460" spans="1:1">
      <c r="A460" s="187"/>
    </row>
    <row r="461" spans="1:1">
      <c r="A461" s="187"/>
    </row>
    <row r="462" spans="1:1">
      <c r="A462" s="187"/>
    </row>
    <row r="463" spans="1:1">
      <c r="A463" s="187"/>
    </row>
    <row r="464" spans="1:1">
      <c r="A464" s="187"/>
    </row>
    <row r="465" spans="1:1">
      <c r="A465" s="187"/>
    </row>
    <row r="466" spans="1:1">
      <c r="A466" s="187"/>
    </row>
    <row r="467" spans="1:1">
      <c r="A467" s="187"/>
    </row>
    <row r="468" spans="1:1">
      <c r="A468" s="187"/>
    </row>
    <row r="469" spans="1:1">
      <c r="A469" s="187"/>
    </row>
    <row r="470" spans="1:1">
      <c r="A470" s="187"/>
    </row>
    <row r="471" spans="1:1">
      <c r="A471" s="187"/>
    </row>
    <row r="472" spans="1:1">
      <c r="A472" s="187"/>
    </row>
    <row r="473" spans="1:1">
      <c r="A473" s="187"/>
    </row>
    <row r="474" spans="1:1">
      <c r="A474" s="187"/>
    </row>
    <row r="475" spans="1:1">
      <c r="A475" s="187"/>
    </row>
    <row r="476" spans="1:1">
      <c r="A476" s="187"/>
    </row>
    <row r="477" spans="1:1">
      <c r="A477" s="187"/>
    </row>
    <row r="478" spans="1:1">
      <c r="A478" s="187"/>
    </row>
    <row r="479" spans="1:1">
      <c r="A479" s="187"/>
    </row>
    <row r="480" spans="1:1">
      <c r="A480" s="187"/>
    </row>
    <row r="481" spans="1:1">
      <c r="A481" s="187"/>
    </row>
    <row r="482" spans="1:1">
      <c r="A482" s="187"/>
    </row>
    <row r="483" spans="1:1">
      <c r="A483" s="187"/>
    </row>
    <row r="484" spans="1:1">
      <c r="A484" s="187"/>
    </row>
    <row r="485" spans="1:1">
      <c r="A485" s="187"/>
    </row>
    <row r="486" spans="1:1">
      <c r="A486" s="187"/>
    </row>
    <row r="487" spans="1:1">
      <c r="A487" s="187"/>
    </row>
    <row r="488" spans="1:1">
      <c r="A488" s="187"/>
    </row>
    <row r="489" spans="1:1">
      <c r="A489" s="187"/>
    </row>
    <row r="490" spans="1:1">
      <c r="A490" s="187"/>
    </row>
    <row r="491" spans="1:1">
      <c r="A491" s="187"/>
    </row>
    <row r="492" spans="1:1">
      <c r="A492" s="187"/>
    </row>
    <row r="493" spans="1:1">
      <c r="A493" s="187"/>
    </row>
    <row r="494" spans="1:1">
      <c r="A494" s="187"/>
    </row>
    <row r="495" spans="1:1">
      <c r="A495" s="187"/>
    </row>
    <row r="496" spans="1:1">
      <c r="A496" s="187"/>
    </row>
    <row r="497" spans="1:1">
      <c r="A497" s="187"/>
    </row>
    <row r="498" spans="1:1">
      <c r="A498" s="187"/>
    </row>
    <row r="499" spans="1:1">
      <c r="A499" s="187"/>
    </row>
    <row r="500" spans="1:1">
      <c r="A500" s="187"/>
    </row>
    <row r="501" spans="1:1">
      <c r="A501" s="187"/>
    </row>
    <row r="502" spans="1:1">
      <c r="A502" s="187"/>
    </row>
    <row r="503" spans="1:1">
      <c r="A503" s="187"/>
    </row>
    <row r="504" spans="1:1">
      <c r="A504" s="187"/>
    </row>
    <row r="505" spans="1:1">
      <c r="A505" s="187"/>
    </row>
    <row r="506" spans="1:1">
      <c r="A506" s="187"/>
    </row>
    <row r="507" spans="1:1">
      <c r="A507" s="187"/>
    </row>
    <row r="508" spans="1:1">
      <c r="A508" s="187"/>
    </row>
    <row r="509" spans="1:1">
      <c r="A509" s="187"/>
    </row>
    <row r="510" spans="1:1">
      <c r="A510" s="187"/>
    </row>
    <row r="511" spans="1:1">
      <c r="A511" s="187"/>
    </row>
    <row r="512" spans="1:1">
      <c r="A512" s="187"/>
    </row>
    <row r="513" spans="1:1">
      <c r="A513" s="187"/>
    </row>
    <row r="514" spans="1:1">
      <c r="A514" s="187"/>
    </row>
    <row r="515" spans="1:1">
      <c r="A515" s="187"/>
    </row>
    <row r="516" spans="1:1">
      <c r="A516" s="187"/>
    </row>
    <row r="517" spans="1:1">
      <c r="A517" s="187"/>
    </row>
    <row r="518" spans="1:1">
      <c r="A518" s="187"/>
    </row>
    <row r="519" spans="1:1">
      <c r="A519" s="187"/>
    </row>
    <row r="520" spans="1:1">
      <c r="A520" s="187"/>
    </row>
    <row r="521" spans="1:1">
      <c r="A521" s="187"/>
    </row>
    <row r="522" spans="1:1">
      <c r="A522" s="187"/>
    </row>
    <row r="523" spans="1:1">
      <c r="A523" s="187"/>
    </row>
    <row r="524" spans="1:1">
      <c r="A524" s="187"/>
    </row>
    <row r="525" spans="1:1">
      <c r="A525" s="187"/>
    </row>
    <row r="526" spans="1:1">
      <c r="A526" s="187"/>
    </row>
    <row r="527" spans="1:1">
      <c r="A527" s="187"/>
    </row>
    <row r="528" spans="1:1">
      <c r="A528" s="187"/>
    </row>
    <row r="529" spans="1:1">
      <c r="A529" s="187"/>
    </row>
    <row r="530" spans="1:1">
      <c r="A530" s="187"/>
    </row>
    <row r="531" spans="1:1">
      <c r="A531" s="187"/>
    </row>
    <row r="532" spans="1:1">
      <c r="A532" s="187"/>
    </row>
    <row r="533" spans="1:1">
      <c r="A533" s="187"/>
    </row>
    <row r="534" spans="1:1">
      <c r="A534" s="187"/>
    </row>
    <row r="535" spans="1:1">
      <c r="A535" s="187"/>
    </row>
    <row r="536" spans="1:1">
      <c r="A536" s="187"/>
    </row>
    <row r="537" spans="1:1">
      <c r="A537" s="187"/>
    </row>
    <row r="538" spans="1:1">
      <c r="A538" s="187"/>
    </row>
    <row r="539" spans="1:1">
      <c r="A539" s="187"/>
    </row>
    <row r="540" spans="1:1">
      <c r="A540" s="187"/>
    </row>
    <row r="541" spans="1:1">
      <c r="A541" s="187"/>
    </row>
    <row r="542" spans="1:1">
      <c r="A542" s="187"/>
    </row>
    <row r="543" spans="1:1">
      <c r="A543" s="187"/>
    </row>
    <row r="544" spans="1:1">
      <c r="A544" s="187"/>
    </row>
    <row r="545" spans="1:1">
      <c r="A545" s="187"/>
    </row>
    <row r="546" spans="1:1">
      <c r="A546" s="187"/>
    </row>
    <row r="547" spans="1:1">
      <c r="A547" s="187"/>
    </row>
    <row r="548" spans="1:1">
      <c r="A548" s="187"/>
    </row>
    <row r="549" spans="1:1">
      <c r="A549" s="187"/>
    </row>
    <row r="550" spans="1:1">
      <c r="A550" s="187"/>
    </row>
    <row r="551" spans="1:1">
      <c r="A551" s="187"/>
    </row>
    <row r="552" spans="1:1">
      <c r="A552" s="187"/>
    </row>
    <row r="553" spans="1:1">
      <c r="A553" s="187"/>
    </row>
    <row r="554" spans="1:1">
      <c r="A554" s="187"/>
    </row>
    <row r="555" spans="1:1">
      <c r="A555" s="187"/>
    </row>
    <row r="556" spans="1:1">
      <c r="A556" s="187"/>
    </row>
    <row r="557" spans="1:1">
      <c r="A557" s="187"/>
    </row>
    <row r="558" spans="1:1">
      <c r="A558" s="187"/>
    </row>
    <row r="559" spans="1:1">
      <c r="A559" s="187"/>
    </row>
    <row r="560" spans="1:1">
      <c r="A560" s="187"/>
    </row>
    <row r="561" spans="1:1">
      <c r="A561" s="187"/>
    </row>
    <row r="562" spans="1:1">
      <c r="A562" s="187"/>
    </row>
    <row r="563" spans="1:1">
      <c r="A563" s="187"/>
    </row>
    <row r="564" spans="1:1">
      <c r="A564" s="187"/>
    </row>
    <row r="565" spans="1:1">
      <c r="A565" s="187"/>
    </row>
    <row r="566" spans="1:1">
      <c r="A566" s="187"/>
    </row>
    <row r="567" spans="1:1">
      <c r="A567" s="187"/>
    </row>
    <row r="568" spans="1:1">
      <c r="A568" s="187"/>
    </row>
    <row r="569" spans="1:1">
      <c r="A569" s="187"/>
    </row>
    <row r="570" spans="1:1">
      <c r="A570" s="187"/>
    </row>
    <row r="571" spans="1:1">
      <c r="A571" s="187"/>
    </row>
    <row r="572" spans="1:1">
      <c r="A572" s="187"/>
    </row>
    <row r="573" spans="1:1">
      <c r="A573" s="187"/>
    </row>
    <row r="574" spans="1:1">
      <c r="A574" s="187"/>
    </row>
    <row r="575" spans="1:1">
      <c r="A575" s="187"/>
    </row>
    <row r="576" spans="1:1">
      <c r="A576" s="187"/>
    </row>
    <row r="577" spans="1:1">
      <c r="A577" s="187"/>
    </row>
    <row r="578" spans="1:1">
      <c r="A578" s="187"/>
    </row>
    <row r="579" spans="1:1">
      <c r="A579" s="187"/>
    </row>
    <row r="580" spans="1:1">
      <c r="A580" s="187"/>
    </row>
    <row r="581" spans="1:1">
      <c r="A581" s="187"/>
    </row>
    <row r="582" spans="1:1">
      <c r="A582" s="187"/>
    </row>
    <row r="583" spans="1:1">
      <c r="A583" s="187"/>
    </row>
    <row r="584" spans="1:1">
      <c r="A584" s="187"/>
    </row>
    <row r="585" spans="1:1">
      <c r="A585" s="187"/>
    </row>
    <row r="586" spans="1:1">
      <c r="A586" s="187"/>
    </row>
    <row r="587" spans="1:1">
      <c r="A587" s="187"/>
    </row>
    <row r="588" spans="1:1">
      <c r="A588" s="187"/>
    </row>
    <row r="589" spans="1:1">
      <c r="A589" s="187"/>
    </row>
    <row r="590" spans="1:1">
      <c r="A590" s="187"/>
    </row>
    <row r="591" spans="1:1">
      <c r="A591" s="187"/>
    </row>
    <row r="592" spans="1:1">
      <c r="A592" s="187"/>
    </row>
    <row r="593" spans="1:1">
      <c r="A593" s="187"/>
    </row>
    <row r="594" spans="1:1">
      <c r="A594" s="187"/>
    </row>
    <row r="595" spans="1:1">
      <c r="A595" s="187"/>
    </row>
    <row r="596" spans="1:1">
      <c r="A596" s="187"/>
    </row>
    <row r="597" spans="1:1">
      <c r="A597" s="187"/>
    </row>
    <row r="598" spans="1:1">
      <c r="A598" s="187"/>
    </row>
    <row r="599" spans="1:1">
      <c r="A599" s="187"/>
    </row>
    <row r="600" spans="1:1">
      <c r="A600" s="187"/>
    </row>
    <row r="601" spans="1:1">
      <c r="A601" s="187"/>
    </row>
    <row r="602" spans="1:1">
      <c r="A602" s="187"/>
    </row>
    <row r="603" spans="1:1">
      <c r="A603" s="187"/>
    </row>
    <row r="604" spans="1:1">
      <c r="A604" s="187"/>
    </row>
    <row r="605" spans="1:1">
      <c r="A605" s="187"/>
    </row>
    <row r="606" spans="1:1">
      <c r="A606" s="187"/>
    </row>
    <row r="607" spans="1:1">
      <c r="A607" s="187"/>
    </row>
    <row r="608" spans="1:1">
      <c r="A608" s="187"/>
    </row>
    <row r="609" spans="1:1">
      <c r="A609" s="187"/>
    </row>
    <row r="610" spans="1:1">
      <c r="A610" s="187"/>
    </row>
    <row r="611" spans="1:1">
      <c r="A611" s="187"/>
    </row>
    <row r="612" spans="1:1">
      <c r="A612" s="187"/>
    </row>
    <row r="613" spans="1:1">
      <c r="A613" s="187"/>
    </row>
    <row r="614" spans="1:1">
      <c r="A614" s="187"/>
    </row>
    <row r="615" spans="1:1">
      <c r="A615" s="187"/>
    </row>
    <row r="616" spans="1:1">
      <c r="A616" s="187"/>
    </row>
    <row r="617" spans="1:1">
      <c r="A617" s="187"/>
    </row>
    <row r="618" spans="1:1">
      <c r="A618" s="187"/>
    </row>
    <row r="619" spans="1:1">
      <c r="A619" s="187"/>
    </row>
    <row r="620" spans="1:1">
      <c r="A620" s="187"/>
    </row>
    <row r="621" spans="1:1">
      <c r="A621" s="187"/>
    </row>
    <row r="622" spans="1:1">
      <c r="A622" s="187"/>
    </row>
    <row r="623" spans="1:1">
      <c r="A623" s="187"/>
    </row>
    <row r="624" spans="1:1">
      <c r="A624" s="187"/>
    </row>
    <row r="625" spans="1:1">
      <c r="A625" s="187"/>
    </row>
    <row r="626" spans="1:1">
      <c r="A626" s="187"/>
    </row>
    <row r="627" spans="1:1">
      <c r="A627" s="187"/>
    </row>
    <row r="628" spans="1:1">
      <c r="A628" s="187"/>
    </row>
    <row r="629" spans="1:1">
      <c r="A629" s="187"/>
    </row>
    <row r="630" spans="1:1">
      <c r="A630" s="187"/>
    </row>
    <row r="631" spans="1:1">
      <c r="A631" s="187"/>
    </row>
    <row r="632" spans="1:1">
      <c r="A632" s="187"/>
    </row>
    <row r="633" spans="1:1">
      <c r="A633" s="187"/>
    </row>
    <row r="634" spans="1:1">
      <c r="A634" s="187"/>
    </row>
    <row r="635" spans="1:1">
      <c r="A635" s="187"/>
    </row>
    <row r="636" spans="1:1">
      <c r="A636" s="187"/>
    </row>
    <row r="637" spans="1:1">
      <c r="A637" s="187"/>
    </row>
    <row r="638" spans="1:1">
      <c r="A638" s="187"/>
    </row>
    <row r="639" spans="1:1">
      <c r="A639" s="187"/>
    </row>
    <row r="640" spans="1:1">
      <c r="A640" s="187"/>
    </row>
    <row r="641" spans="1:1">
      <c r="A641" s="187"/>
    </row>
    <row r="642" spans="1:1">
      <c r="A642" s="187"/>
    </row>
    <row r="643" spans="1:1">
      <c r="A643" s="187"/>
    </row>
    <row r="644" spans="1:1">
      <c r="A644" s="187"/>
    </row>
    <row r="645" spans="1:1">
      <c r="A645" s="187"/>
    </row>
    <row r="646" spans="1:1">
      <c r="A646" s="187"/>
    </row>
    <row r="647" spans="1:1">
      <c r="A647" s="187"/>
    </row>
    <row r="648" spans="1:1">
      <c r="A648" s="187"/>
    </row>
    <row r="649" spans="1:1">
      <c r="A649" s="187"/>
    </row>
    <row r="650" spans="1:1">
      <c r="A650" s="187"/>
    </row>
    <row r="651" spans="1:1">
      <c r="A651" s="187"/>
    </row>
    <row r="652" spans="1:1">
      <c r="A652" s="187"/>
    </row>
    <row r="653" spans="1:1">
      <c r="A653" s="187"/>
    </row>
    <row r="654" spans="1:1">
      <c r="A654" s="187"/>
    </row>
    <row r="655" spans="1:1">
      <c r="A655" s="187"/>
    </row>
    <row r="656" spans="1:1">
      <c r="A656" s="187"/>
    </row>
    <row r="657" spans="1:1">
      <c r="A657" s="187"/>
    </row>
    <row r="658" spans="1:1">
      <c r="A658" s="187"/>
    </row>
    <row r="659" spans="1:1">
      <c r="A659" s="187"/>
    </row>
    <row r="660" spans="1:1">
      <c r="A660" s="187"/>
    </row>
    <row r="661" spans="1:1">
      <c r="A661" s="187"/>
    </row>
    <row r="662" spans="1:1">
      <c r="A662" s="187"/>
    </row>
    <row r="663" spans="1:1">
      <c r="A663" s="187"/>
    </row>
    <row r="664" spans="1:1">
      <c r="A664" s="187"/>
    </row>
    <row r="665" spans="1:1">
      <c r="A665" s="187"/>
    </row>
    <row r="666" spans="1:1">
      <c r="A666" s="187"/>
    </row>
    <row r="667" spans="1:1">
      <c r="A667" s="187"/>
    </row>
    <row r="668" spans="1:1">
      <c r="A668" s="187"/>
    </row>
    <row r="669" spans="1:1">
      <c r="A669" s="187"/>
    </row>
    <row r="670" spans="1:1">
      <c r="A670" s="187"/>
    </row>
    <row r="671" spans="1:1">
      <c r="A671" s="187"/>
    </row>
    <row r="672" spans="1:1">
      <c r="A672" s="187"/>
    </row>
    <row r="673" spans="1:1">
      <c r="A673" s="187"/>
    </row>
    <row r="674" spans="1:1">
      <c r="A674" s="187"/>
    </row>
    <row r="675" spans="1:1">
      <c r="A675" s="187"/>
    </row>
    <row r="676" spans="1:1">
      <c r="A676" s="187"/>
    </row>
    <row r="677" spans="1:1">
      <c r="A677" s="187"/>
    </row>
    <row r="678" spans="1:1">
      <c r="A678" s="187"/>
    </row>
    <row r="679" spans="1:1">
      <c r="A679" s="187"/>
    </row>
    <row r="680" spans="1:1">
      <c r="A680" s="187"/>
    </row>
    <row r="681" spans="1:1">
      <c r="A681" s="187"/>
    </row>
    <row r="682" spans="1:1">
      <c r="A682" s="187"/>
    </row>
    <row r="683" spans="1:1">
      <c r="A683" s="187"/>
    </row>
    <row r="684" spans="1:1">
      <c r="A684" s="187"/>
    </row>
    <row r="685" spans="1:1">
      <c r="A685" s="187"/>
    </row>
    <row r="686" spans="1:1">
      <c r="A686" s="187"/>
    </row>
    <row r="687" spans="1:1">
      <c r="A687" s="187"/>
    </row>
    <row r="688" spans="1:1">
      <c r="A688" s="187"/>
    </row>
    <row r="689" spans="1:1">
      <c r="A689" s="187"/>
    </row>
    <row r="690" spans="1:1">
      <c r="A690" s="187"/>
    </row>
    <row r="691" spans="1:1">
      <c r="A691" s="187"/>
    </row>
    <row r="692" spans="1:1">
      <c r="A692" s="187"/>
    </row>
    <row r="693" spans="1:1">
      <c r="A693" s="187"/>
    </row>
    <row r="694" spans="1:1">
      <c r="A694" s="187"/>
    </row>
    <row r="695" spans="1:1">
      <c r="A695" s="187"/>
    </row>
    <row r="696" spans="1:1">
      <c r="A696" s="187"/>
    </row>
    <row r="697" spans="1:1">
      <c r="A697" s="187"/>
    </row>
    <row r="698" spans="1:1">
      <c r="A698" s="187"/>
    </row>
    <row r="699" spans="1:1">
      <c r="A699" s="187"/>
    </row>
    <row r="700" spans="1:1">
      <c r="A700" s="187"/>
    </row>
    <row r="701" spans="1:1">
      <c r="A701" s="187"/>
    </row>
    <row r="702" spans="1:1">
      <c r="A702" s="187"/>
    </row>
    <row r="703" spans="1:1">
      <c r="A703" s="187"/>
    </row>
    <row r="704" spans="1:1">
      <c r="A704" s="187"/>
    </row>
    <row r="705" spans="1:1">
      <c r="A705" s="187"/>
    </row>
    <row r="706" spans="1:1">
      <c r="A706" s="187"/>
    </row>
    <row r="707" spans="1:1">
      <c r="A707" s="187"/>
    </row>
    <row r="708" spans="1:1">
      <c r="A708" s="187"/>
    </row>
    <row r="709" spans="1:1">
      <c r="A709" s="187"/>
    </row>
    <row r="710" spans="1:1">
      <c r="A710" s="187"/>
    </row>
    <row r="711" spans="1:1">
      <c r="A711" s="187"/>
    </row>
    <row r="712" spans="1:1">
      <c r="A712" s="187"/>
    </row>
    <row r="713" spans="1:1">
      <c r="A713" s="187"/>
    </row>
    <row r="714" spans="1:1">
      <c r="A714" s="187"/>
    </row>
    <row r="715" spans="1:1">
      <c r="A715" s="187"/>
    </row>
    <row r="716" spans="1:1">
      <c r="A716" s="187"/>
    </row>
    <row r="717" spans="1:1">
      <c r="A717" s="187"/>
    </row>
    <row r="718" spans="1:1">
      <c r="A718" s="187"/>
    </row>
    <row r="719" spans="1:1">
      <c r="A719" s="187"/>
    </row>
    <row r="720" spans="1:1">
      <c r="A720" s="187"/>
    </row>
    <row r="721" spans="1:1">
      <c r="A721" s="187"/>
    </row>
    <row r="722" spans="1:1">
      <c r="A722" s="187"/>
    </row>
    <row r="723" spans="1:1">
      <c r="A723" s="187"/>
    </row>
    <row r="724" spans="1:1">
      <c r="A724" s="187"/>
    </row>
    <row r="725" spans="1:1">
      <c r="A725" s="187"/>
    </row>
    <row r="726" spans="1:1">
      <c r="A726" s="187"/>
    </row>
    <row r="727" spans="1:1">
      <c r="A727" s="187"/>
    </row>
    <row r="728" spans="1:1">
      <c r="A728" s="187"/>
    </row>
    <row r="729" spans="1:1">
      <c r="A729" s="187"/>
    </row>
    <row r="730" spans="1:1">
      <c r="A730" s="187"/>
    </row>
    <row r="731" spans="1:1">
      <c r="A731" s="187"/>
    </row>
    <row r="732" spans="1:1">
      <c r="A732" s="187"/>
    </row>
    <row r="733" spans="1:1">
      <c r="A733" s="187"/>
    </row>
    <row r="734" spans="1:1">
      <c r="A734" s="187"/>
    </row>
    <row r="735" spans="1:1">
      <c r="A735" s="187"/>
    </row>
    <row r="736" spans="1:1">
      <c r="A736" s="187"/>
    </row>
    <row r="737" spans="1:1">
      <c r="A737" s="187"/>
    </row>
    <row r="738" spans="1:1">
      <c r="A738" s="187"/>
    </row>
    <row r="739" spans="1:1">
      <c r="A739" s="187"/>
    </row>
    <row r="740" spans="1:1">
      <c r="A740" s="187"/>
    </row>
    <row r="741" spans="1:1">
      <c r="A741" s="187"/>
    </row>
    <row r="742" spans="1:1">
      <c r="A742" s="187"/>
    </row>
    <row r="743" spans="1:1">
      <c r="A743" s="187"/>
    </row>
    <row r="744" spans="1:1">
      <c r="A744" s="187"/>
    </row>
    <row r="745" spans="1:1">
      <c r="A745" s="187"/>
    </row>
    <row r="746" spans="1:1">
      <c r="A746" s="187"/>
    </row>
    <row r="747" spans="1:1">
      <c r="A747" s="187"/>
    </row>
    <row r="748" spans="1:1">
      <c r="A748" s="187"/>
    </row>
    <row r="749" spans="1:1">
      <c r="A749" s="187"/>
    </row>
    <row r="750" spans="1:1">
      <c r="A750" s="187"/>
    </row>
    <row r="751" spans="1:1">
      <c r="A751" s="187"/>
    </row>
    <row r="752" spans="1:1">
      <c r="A752" s="187"/>
    </row>
    <row r="753" spans="1:1">
      <c r="A753" s="187"/>
    </row>
    <row r="754" spans="1:1">
      <c r="A754" s="187"/>
    </row>
    <row r="755" spans="1:1">
      <c r="A755" s="187"/>
    </row>
    <row r="756" spans="1:1">
      <c r="A756" s="187"/>
    </row>
    <row r="757" spans="1:1">
      <c r="A757" s="187"/>
    </row>
    <row r="758" spans="1:1">
      <c r="A758" s="187"/>
    </row>
    <row r="759" spans="1:1">
      <c r="A759" s="187"/>
    </row>
    <row r="760" spans="1:1">
      <c r="A760" s="187"/>
    </row>
    <row r="761" spans="1:1">
      <c r="A761" s="187"/>
    </row>
    <row r="762" spans="1:1">
      <c r="A762" s="187"/>
    </row>
    <row r="763" spans="1:1">
      <c r="A763" s="187"/>
    </row>
    <row r="764" spans="1:1">
      <c r="A764" s="187"/>
    </row>
    <row r="765" spans="1:1">
      <c r="A765" s="187"/>
    </row>
    <row r="766" spans="1:1">
      <c r="A766" s="187"/>
    </row>
    <row r="767" spans="1:1">
      <c r="A767" s="187"/>
    </row>
    <row r="768" spans="1:1">
      <c r="A768" s="187"/>
    </row>
    <row r="769" spans="1:1">
      <c r="A769" s="187"/>
    </row>
    <row r="770" spans="1:1">
      <c r="A770" s="187"/>
    </row>
    <row r="771" spans="1:1">
      <c r="A771" s="187"/>
    </row>
    <row r="772" spans="1:1">
      <c r="A772" s="187"/>
    </row>
    <row r="773" spans="1:1">
      <c r="A773" s="187"/>
    </row>
    <row r="774" spans="1:1">
      <c r="A774" s="187"/>
    </row>
    <row r="775" spans="1:1">
      <c r="A775" s="187"/>
    </row>
    <row r="776" spans="1:1">
      <c r="A776" s="187"/>
    </row>
    <row r="777" spans="1:1">
      <c r="A777" s="187"/>
    </row>
    <row r="778" spans="1:1">
      <c r="A778" s="187"/>
    </row>
    <row r="779" spans="1:1">
      <c r="A779" s="187"/>
    </row>
    <row r="780" spans="1:1">
      <c r="A780" s="187"/>
    </row>
    <row r="781" spans="1:1">
      <c r="A781" s="187"/>
    </row>
    <row r="782" spans="1:1">
      <c r="A782" s="187"/>
    </row>
    <row r="783" spans="1:1">
      <c r="A783" s="187"/>
    </row>
    <row r="784" spans="1:1">
      <c r="A784" s="187"/>
    </row>
    <row r="785" spans="1:1">
      <c r="A785" s="187"/>
    </row>
    <row r="786" spans="1:1">
      <c r="A786" s="187"/>
    </row>
    <row r="787" spans="1:1">
      <c r="A787" s="187"/>
    </row>
    <row r="788" spans="1:1">
      <c r="A788" s="187"/>
    </row>
    <row r="789" spans="1:1">
      <c r="A789" s="187"/>
    </row>
    <row r="790" spans="1:1">
      <c r="A790" s="187"/>
    </row>
    <row r="791" spans="1:1">
      <c r="A791" s="187"/>
    </row>
    <row r="792" spans="1:1">
      <c r="A792" s="187"/>
    </row>
    <row r="793" spans="1:1">
      <c r="A793" s="187"/>
    </row>
    <row r="794" spans="1:1">
      <c r="A794" s="187"/>
    </row>
    <row r="795" spans="1:1">
      <c r="A795" s="187"/>
    </row>
    <row r="796" spans="1:1">
      <c r="A796" s="187"/>
    </row>
    <row r="797" spans="1:1">
      <c r="A797" s="187"/>
    </row>
    <row r="798" spans="1:1">
      <c r="A798" s="187"/>
    </row>
    <row r="799" spans="1:1">
      <c r="A799" s="187"/>
    </row>
    <row r="800" spans="1:1">
      <c r="A800" s="187"/>
    </row>
    <row r="801" spans="1:1">
      <c r="A801" s="187"/>
    </row>
    <row r="802" spans="1:1">
      <c r="A802" s="187"/>
    </row>
    <row r="803" spans="1:1">
      <c r="A803" s="187"/>
    </row>
    <row r="804" spans="1:1">
      <c r="A804" s="187"/>
    </row>
    <row r="805" spans="1:1">
      <c r="A805" s="187"/>
    </row>
    <row r="806" spans="1:1">
      <c r="A806" s="187"/>
    </row>
    <row r="807" spans="1:1">
      <c r="A807" s="187"/>
    </row>
    <row r="808" spans="1:1">
      <c r="A808" s="187"/>
    </row>
    <row r="809" spans="1:1">
      <c r="A809" s="187"/>
    </row>
    <row r="810" spans="1:1">
      <c r="A810" s="187"/>
    </row>
    <row r="811" spans="1:1">
      <c r="A811" s="187"/>
    </row>
    <row r="812" spans="1:1">
      <c r="A812" s="187"/>
    </row>
    <row r="813" spans="1:1">
      <c r="A813" s="187"/>
    </row>
    <row r="814" spans="1:1">
      <c r="A814" s="187"/>
    </row>
    <row r="815" spans="1:1">
      <c r="A815" s="187"/>
    </row>
    <row r="816" spans="1:1">
      <c r="A816" s="187"/>
    </row>
    <row r="817" spans="1:1">
      <c r="A817" s="187"/>
    </row>
    <row r="818" spans="1:1">
      <c r="A818" s="187"/>
    </row>
    <row r="819" spans="1:1">
      <c r="A819" s="187"/>
    </row>
    <row r="820" spans="1:1">
      <c r="A820" s="187"/>
    </row>
    <row r="821" spans="1:1">
      <c r="A821" s="187"/>
    </row>
    <row r="822" spans="1:1">
      <c r="A822" s="187"/>
    </row>
    <row r="823" spans="1:1">
      <c r="A823" s="187"/>
    </row>
    <row r="824" spans="1:1">
      <c r="A824" s="187"/>
    </row>
    <row r="825" spans="1:1">
      <c r="A825" s="187"/>
    </row>
    <row r="826" spans="1:1">
      <c r="A826" s="187"/>
    </row>
    <row r="827" spans="1:1">
      <c r="A827" s="187"/>
    </row>
    <row r="828" spans="1:1">
      <c r="A828" s="187"/>
    </row>
    <row r="829" spans="1:1">
      <c r="A829" s="187"/>
    </row>
    <row r="830" spans="1:1">
      <c r="A830" s="187"/>
    </row>
    <row r="831" spans="1:1">
      <c r="A831" s="187"/>
    </row>
    <row r="832" spans="1:1">
      <c r="A832" s="187"/>
    </row>
    <row r="833" spans="1:1">
      <c r="A833" s="187"/>
    </row>
    <row r="834" spans="1:1">
      <c r="A834" s="187"/>
    </row>
    <row r="835" spans="1:1">
      <c r="A835" s="187"/>
    </row>
    <row r="836" spans="1:1">
      <c r="A836" s="187"/>
    </row>
    <row r="837" spans="1:1">
      <c r="A837" s="187"/>
    </row>
    <row r="838" spans="1:1">
      <c r="A838" s="187"/>
    </row>
    <row r="839" spans="1:1">
      <c r="A839" s="187"/>
    </row>
    <row r="840" spans="1:1">
      <c r="A840" s="187"/>
    </row>
    <row r="841" spans="1:1">
      <c r="A841" s="187"/>
    </row>
    <row r="842" spans="1:1">
      <c r="A842" s="187"/>
    </row>
    <row r="843" spans="1:1">
      <c r="A843" s="187"/>
    </row>
    <row r="844" spans="1:1">
      <c r="A844" s="187"/>
    </row>
    <row r="845" spans="1:1">
      <c r="A845" s="187"/>
    </row>
    <row r="846" spans="1:1">
      <c r="A846" s="187"/>
    </row>
    <row r="847" spans="1:1">
      <c r="A847" s="187"/>
    </row>
    <row r="848" spans="1:1">
      <c r="A848" s="187"/>
    </row>
    <row r="849" spans="1:1">
      <c r="A849" s="187"/>
    </row>
    <row r="850" spans="1:1">
      <c r="A850" s="187"/>
    </row>
    <row r="851" spans="1:1">
      <c r="A851" s="187"/>
    </row>
    <row r="852" spans="1:1">
      <c r="A852" s="187"/>
    </row>
    <row r="853" spans="1:1">
      <c r="A853" s="187"/>
    </row>
    <row r="854" spans="1:1">
      <c r="A854" s="187"/>
    </row>
    <row r="855" spans="1:1">
      <c r="A855" s="187"/>
    </row>
    <row r="856" spans="1:1">
      <c r="A856" s="187"/>
    </row>
    <row r="857" spans="1:1">
      <c r="A857" s="187"/>
    </row>
    <row r="858" spans="1:1">
      <c r="A858" s="187"/>
    </row>
    <row r="859" spans="1:1">
      <c r="A859" s="187"/>
    </row>
    <row r="860" spans="1:1">
      <c r="A860" s="187"/>
    </row>
    <row r="861" spans="1:1">
      <c r="A861" s="187"/>
    </row>
    <row r="862" spans="1:1">
      <c r="A862" s="187"/>
    </row>
    <row r="863" spans="1:1">
      <c r="A863" s="187"/>
    </row>
    <row r="864" spans="1:1">
      <c r="A864" s="187"/>
    </row>
    <row r="865" spans="1:1">
      <c r="A865" s="187"/>
    </row>
    <row r="866" spans="1:1">
      <c r="A866" s="187"/>
    </row>
    <row r="867" spans="1:1">
      <c r="A867" s="187"/>
    </row>
    <row r="868" spans="1:1">
      <c r="A868" s="187"/>
    </row>
    <row r="869" spans="1:1">
      <c r="A869" s="187"/>
    </row>
    <row r="870" spans="1:1">
      <c r="A870" s="187"/>
    </row>
    <row r="871" spans="1:1">
      <c r="A871" s="187"/>
    </row>
    <row r="872" spans="1:1">
      <c r="A872" s="187"/>
    </row>
    <row r="873" spans="1:1">
      <c r="A873" s="187"/>
    </row>
    <row r="874" spans="1:1">
      <c r="A874" s="187"/>
    </row>
    <row r="875" spans="1:1">
      <c r="A875" s="187"/>
    </row>
    <row r="876" spans="1:1">
      <c r="A876" s="187"/>
    </row>
    <row r="877" spans="1:1">
      <c r="A877" s="187"/>
    </row>
    <row r="878" spans="1:1">
      <c r="A878" s="187"/>
    </row>
    <row r="879" spans="1:1">
      <c r="A879" s="187"/>
    </row>
    <row r="880" spans="1:1">
      <c r="A880" s="187"/>
    </row>
    <row r="881" spans="1:1">
      <c r="A881" s="187"/>
    </row>
    <row r="882" spans="1:1">
      <c r="A882" s="187"/>
    </row>
    <row r="883" spans="1:1">
      <c r="A883" s="187"/>
    </row>
    <row r="884" spans="1:1">
      <c r="A884" s="187"/>
    </row>
    <row r="885" spans="1:1">
      <c r="A885" s="187"/>
    </row>
    <row r="886" spans="1:1">
      <c r="A886" s="187"/>
    </row>
    <row r="887" spans="1:1">
      <c r="A887" s="187"/>
    </row>
    <row r="888" spans="1:1">
      <c r="A888" s="187"/>
    </row>
    <row r="889" spans="1:1">
      <c r="A889" s="187"/>
    </row>
    <row r="890" spans="1:1">
      <c r="A890" s="187"/>
    </row>
    <row r="891" spans="1:1">
      <c r="A891" s="187"/>
    </row>
    <row r="892" spans="1:1">
      <c r="A892" s="187"/>
    </row>
    <row r="893" spans="1:1">
      <c r="A893" s="187"/>
    </row>
    <row r="894" spans="1:1">
      <c r="A894" s="187"/>
    </row>
    <row r="895" spans="1:1">
      <c r="A895" s="187"/>
    </row>
    <row r="896" spans="1:1">
      <c r="A896" s="187"/>
    </row>
    <row r="897" spans="1:1">
      <c r="A897" s="187"/>
    </row>
    <row r="898" spans="1:1">
      <c r="A898" s="187"/>
    </row>
    <row r="899" spans="1:1">
      <c r="A899" s="187"/>
    </row>
    <row r="900" spans="1:1">
      <c r="A900" s="187"/>
    </row>
    <row r="901" spans="1:1">
      <c r="A901" s="187"/>
    </row>
    <row r="902" spans="1:1">
      <c r="A902" s="187"/>
    </row>
    <row r="903" spans="1:1">
      <c r="A903" s="187"/>
    </row>
    <row r="904" spans="1:1">
      <c r="A904" s="187"/>
    </row>
    <row r="905" spans="1:1">
      <c r="A905" s="187"/>
    </row>
    <row r="906" spans="1:1">
      <c r="A906" s="187"/>
    </row>
    <row r="907" spans="1:1">
      <c r="A907" s="187"/>
    </row>
    <row r="908" spans="1:1">
      <c r="A908" s="187"/>
    </row>
    <row r="909" spans="1:1">
      <c r="A909" s="187"/>
    </row>
    <row r="910" spans="1:1">
      <c r="A910" s="187"/>
    </row>
    <row r="911" spans="1:1">
      <c r="A911" s="187"/>
    </row>
    <row r="912" spans="1:1">
      <c r="A912" s="187"/>
    </row>
    <row r="913" spans="1:1">
      <c r="A913" s="187"/>
    </row>
    <row r="914" spans="1:1">
      <c r="A914" s="187"/>
    </row>
    <row r="915" spans="1:1">
      <c r="A915" s="187"/>
    </row>
    <row r="916" spans="1:1">
      <c r="A916" s="187"/>
    </row>
    <row r="917" spans="1:1">
      <c r="A917" s="187"/>
    </row>
    <row r="918" spans="1:1">
      <c r="A918" s="187"/>
    </row>
    <row r="919" spans="1:1">
      <c r="A919" s="187"/>
    </row>
    <row r="920" spans="1:1">
      <c r="A920" s="187"/>
    </row>
    <row r="921" spans="1:1">
      <c r="A921" s="187"/>
    </row>
    <row r="922" spans="1:1">
      <c r="A922" s="187"/>
    </row>
    <row r="923" spans="1:1">
      <c r="A923" s="187"/>
    </row>
    <row r="924" spans="1:1">
      <c r="A924" s="187"/>
    </row>
    <row r="925" spans="1:1">
      <c r="A925" s="187"/>
    </row>
    <row r="926" spans="1:1">
      <c r="A926" s="187"/>
    </row>
    <row r="927" spans="1:1">
      <c r="A927" s="187"/>
    </row>
    <row r="928" spans="1:1">
      <c r="A928" s="187"/>
    </row>
    <row r="929" spans="1:1">
      <c r="A929" s="187"/>
    </row>
    <row r="930" spans="1:1">
      <c r="A930" s="187"/>
    </row>
    <row r="931" spans="1:1">
      <c r="A931" s="187"/>
    </row>
    <row r="932" spans="1:1">
      <c r="A932" s="187"/>
    </row>
    <row r="933" spans="1:1">
      <c r="A933" s="187"/>
    </row>
    <row r="934" spans="1:1">
      <c r="A934" s="187"/>
    </row>
    <row r="935" spans="1:1">
      <c r="A935" s="187"/>
    </row>
    <row r="936" spans="1:1">
      <c r="A936" s="187"/>
    </row>
    <row r="937" spans="1:1">
      <c r="A937" s="187"/>
    </row>
    <row r="938" spans="1:1">
      <c r="A938" s="187"/>
    </row>
    <row r="939" spans="1:1">
      <c r="A939" s="187"/>
    </row>
    <row r="940" spans="1:1">
      <c r="A940" s="187"/>
    </row>
    <row r="941" spans="1:1">
      <c r="A941" s="187"/>
    </row>
    <row r="942" spans="1:1">
      <c r="A942" s="187"/>
    </row>
    <row r="943" spans="1:1">
      <c r="A943" s="187"/>
    </row>
    <row r="944" spans="1:1">
      <c r="A944" s="187"/>
    </row>
    <row r="945" spans="1:1">
      <c r="A945" s="187"/>
    </row>
    <row r="946" spans="1:1">
      <c r="A946" s="187"/>
    </row>
    <row r="947" spans="1:1">
      <c r="A947" s="187"/>
    </row>
    <row r="948" spans="1:1">
      <c r="A948" s="187"/>
    </row>
    <row r="949" spans="1:1">
      <c r="A949" s="187"/>
    </row>
    <row r="950" spans="1:1">
      <c r="A950" s="187"/>
    </row>
    <row r="951" spans="1:1">
      <c r="A951" s="187"/>
    </row>
    <row r="952" spans="1:1">
      <c r="A952" s="187"/>
    </row>
    <row r="953" spans="1:1">
      <c r="A953" s="187"/>
    </row>
    <row r="954" spans="1:1">
      <c r="A954" s="187"/>
    </row>
    <row r="955" spans="1:1">
      <c r="A955" s="187"/>
    </row>
    <row r="956" spans="1:1">
      <c r="A956" s="187"/>
    </row>
    <row r="957" spans="1:1">
      <c r="A957" s="187"/>
    </row>
    <row r="958" spans="1:1">
      <c r="A958" s="187"/>
    </row>
    <row r="959" spans="1:1">
      <c r="A959" s="187"/>
    </row>
    <row r="960" spans="1:1">
      <c r="A960" s="187"/>
    </row>
    <row r="961" spans="1:1">
      <c r="A961" s="187"/>
    </row>
    <row r="962" spans="1:1">
      <c r="A962" s="187"/>
    </row>
    <row r="963" spans="1:1">
      <c r="A963" s="187"/>
    </row>
    <row r="964" spans="1:1">
      <c r="A964" s="187"/>
    </row>
    <row r="965" spans="1:1">
      <c r="A965" s="187"/>
    </row>
    <row r="966" spans="1:1">
      <c r="A966" s="187"/>
    </row>
    <row r="967" spans="1:1">
      <c r="A967" s="187"/>
    </row>
    <row r="968" spans="1:1">
      <c r="A968" s="187"/>
    </row>
    <row r="969" spans="1:1">
      <c r="A969" s="187"/>
    </row>
    <row r="970" spans="1:1">
      <c r="A970" s="187"/>
    </row>
    <row r="971" spans="1:1">
      <c r="A971" s="187"/>
    </row>
    <row r="972" spans="1:1">
      <c r="A972" s="187"/>
    </row>
    <row r="973" spans="1:1">
      <c r="A973" s="187"/>
    </row>
    <row r="974" spans="1:1">
      <c r="A974" s="187"/>
    </row>
    <row r="975" spans="1:1">
      <c r="A975" s="187"/>
    </row>
    <row r="976" spans="1:1">
      <c r="A976" s="187"/>
    </row>
    <row r="977" spans="1:1">
      <c r="A977" s="187"/>
    </row>
    <row r="978" spans="1:1">
      <c r="A978" s="187"/>
    </row>
    <row r="979" spans="1:1">
      <c r="A979" s="187"/>
    </row>
    <row r="980" spans="1:1">
      <c r="A980" s="187"/>
    </row>
    <row r="981" spans="1:1">
      <c r="A981" s="187"/>
    </row>
    <row r="982" spans="1:1">
      <c r="A982" s="187"/>
    </row>
    <row r="983" spans="1:1">
      <c r="A983" s="187"/>
    </row>
    <row r="984" spans="1:1">
      <c r="A984" s="187"/>
    </row>
    <row r="985" spans="1:1">
      <c r="A985" s="187"/>
    </row>
    <row r="986" spans="1:1">
      <c r="A986" s="187"/>
    </row>
    <row r="987" spans="1:1">
      <c r="A987" s="187"/>
    </row>
    <row r="988" spans="1:1">
      <c r="A988" s="187"/>
    </row>
    <row r="989" spans="1:1">
      <c r="A989" s="187"/>
    </row>
    <row r="990" spans="1:1">
      <c r="A990" s="187"/>
    </row>
    <row r="991" spans="1:1">
      <c r="A991" s="187"/>
    </row>
    <row r="992" spans="1:1">
      <c r="A992" s="187"/>
    </row>
    <row r="993" spans="1:1">
      <c r="A993" s="187"/>
    </row>
    <row r="994" spans="1:1">
      <c r="A994" s="187"/>
    </row>
    <row r="995" spans="1:1">
      <c r="A995" s="187"/>
    </row>
    <row r="996" spans="1:1">
      <c r="A996" s="187"/>
    </row>
    <row r="997" spans="1:1">
      <c r="A997" s="187"/>
    </row>
    <row r="998" spans="1:1">
      <c r="A998" s="187"/>
    </row>
    <row r="999" spans="1:1">
      <c r="A999" s="187"/>
    </row>
    <row r="1000" spans="1:1">
      <c r="A1000" s="187"/>
    </row>
    <row r="1001" spans="1:1">
      <c r="A1001" s="187"/>
    </row>
    <row r="1002" spans="1:1">
      <c r="A1002" s="187"/>
    </row>
    <row r="1003" spans="1:1">
      <c r="A1003" s="187"/>
    </row>
    <row r="1004" spans="1:1">
      <c r="A1004" s="187"/>
    </row>
    <row r="1005" spans="1:1">
      <c r="A1005" s="187"/>
    </row>
    <row r="1006" spans="1:1">
      <c r="A1006" s="187"/>
    </row>
    <row r="1007" spans="1:1">
      <c r="A1007" s="187"/>
    </row>
    <row r="1008" spans="1:1">
      <c r="A1008" s="187"/>
    </row>
    <row r="1009" spans="1:1">
      <c r="A1009" s="187"/>
    </row>
    <row r="1010" spans="1:1">
      <c r="A1010" s="187"/>
    </row>
    <row r="1011" spans="1:1">
      <c r="A1011" s="187"/>
    </row>
    <row r="1012" spans="1:1">
      <c r="A1012" s="187"/>
    </row>
    <row r="1013" spans="1:1">
      <c r="A1013" s="187"/>
    </row>
    <row r="1014" spans="1:1">
      <c r="A1014" s="187"/>
    </row>
    <row r="1015" spans="1:1">
      <c r="A1015" s="187"/>
    </row>
    <row r="1016" spans="1:1">
      <c r="A1016" s="187"/>
    </row>
    <row r="1017" spans="1:1">
      <c r="A1017" s="187"/>
    </row>
    <row r="1018" spans="1:1">
      <c r="A1018" s="187"/>
    </row>
    <row r="1019" spans="1:1">
      <c r="A1019" s="187"/>
    </row>
    <row r="1020" spans="1:1">
      <c r="A1020" s="187"/>
    </row>
    <row r="1021" spans="1:1">
      <c r="A1021" s="187"/>
    </row>
    <row r="1022" spans="1:1">
      <c r="A1022" s="187"/>
    </row>
    <row r="1023" spans="1:1">
      <c r="A1023" s="187"/>
    </row>
    <row r="1024" spans="1:1">
      <c r="A1024" s="187"/>
    </row>
    <row r="1025" spans="1:1">
      <c r="A1025" s="187"/>
    </row>
    <row r="1026" spans="1:1">
      <c r="A1026" s="187"/>
    </row>
    <row r="1027" spans="1:1">
      <c r="A1027" s="187"/>
    </row>
    <row r="1028" spans="1:1">
      <c r="A1028" s="187"/>
    </row>
    <row r="1029" spans="1:1">
      <c r="A1029" s="187"/>
    </row>
    <row r="1030" spans="1:1">
      <c r="A1030" s="187"/>
    </row>
    <row r="1031" spans="1:1">
      <c r="A1031" s="187"/>
    </row>
    <row r="1032" spans="1:1">
      <c r="A1032" s="187"/>
    </row>
    <row r="1033" spans="1:1">
      <c r="A1033" s="187"/>
    </row>
    <row r="1034" spans="1:1">
      <c r="A1034" s="187"/>
    </row>
    <row r="1035" spans="1:1">
      <c r="A1035" s="187"/>
    </row>
    <row r="1036" spans="1:1">
      <c r="A1036" s="187"/>
    </row>
    <row r="1037" spans="1:1">
      <c r="A1037" s="187"/>
    </row>
    <row r="1038" spans="1:1">
      <c r="A1038" s="187"/>
    </row>
    <row r="1039" spans="1:1">
      <c r="A1039" s="187"/>
    </row>
    <row r="1040" spans="1:1">
      <c r="A1040" s="187"/>
    </row>
    <row r="1041" spans="1:1">
      <c r="A1041" s="187"/>
    </row>
    <row r="1042" spans="1:1">
      <c r="A1042" s="187"/>
    </row>
    <row r="1043" spans="1:1">
      <c r="A1043" s="187"/>
    </row>
    <row r="1044" spans="1:1">
      <c r="A1044" s="187"/>
    </row>
    <row r="1045" spans="1:1">
      <c r="A1045" s="187"/>
    </row>
    <row r="1046" spans="1:1">
      <c r="A1046" s="187"/>
    </row>
    <row r="1047" spans="1:1">
      <c r="A1047" s="187"/>
    </row>
    <row r="1048" spans="1:1">
      <c r="A1048" s="187"/>
    </row>
    <row r="1049" spans="1:1">
      <c r="A1049" s="187"/>
    </row>
    <row r="1050" spans="1:1">
      <c r="A1050" s="187"/>
    </row>
    <row r="1051" spans="1:1">
      <c r="A1051" s="187"/>
    </row>
    <row r="1052" spans="1:1">
      <c r="A1052" s="187"/>
    </row>
    <row r="1053" spans="1:1">
      <c r="A1053" s="187"/>
    </row>
    <row r="1054" spans="1:1">
      <c r="A1054" s="187"/>
    </row>
    <row r="1055" spans="1:1">
      <c r="A1055" s="187"/>
    </row>
    <row r="1056" spans="1:1">
      <c r="A1056" s="187"/>
    </row>
    <row r="1057" spans="1:1">
      <c r="A1057" s="187"/>
    </row>
    <row r="1058" spans="1:1">
      <c r="A1058" s="187"/>
    </row>
    <row r="1059" spans="1:1">
      <c r="A1059" s="187"/>
    </row>
    <row r="1060" spans="1:1">
      <c r="A1060" s="187"/>
    </row>
    <row r="1061" spans="1:1">
      <c r="A1061" s="187"/>
    </row>
    <row r="1062" spans="1:1">
      <c r="A1062" s="187"/>
    </row>
    <row r="1063" spans="1:1">
      <c r="A1063" s="187"/>
    </row>
    <row r="1064" spans="1:1">
      <c r="A1064" s="187"/>
    </row>
    <row r="1065" spans="1:1">
      <c r="A1065" s="187"/>
    </row>
    <row r="1066" spans="1:1">
      <c r="A1066" s="187"/>
    </row>
    <row r="1067" spans="1:1">
      <c r="A1067" s="187"/>
    </row>
    <row r="1068" spans="1:1">
      <c r="A1068" s="187"/>
    </row>
    <row r="1069" spans="1:1">
      <c r="A1069" s="187"/>
    </row>
    <row r="1070" spans="1:1">
      <c r="A1070" s="187"/>
    </row>
    <row r="1071" spans="1:1">
      <c r="A1071" s="187"/>
    </row>
    <row r="1072" spans="1:1">
      <c r="A1072" s="187"/>
    </row>
    <row r="1073" spans="1:1">
      <c r="A1073" s="187"/>
    </row>
    <row r="1074" spans="1:1">
      <c r="A1074" s="187"/>
    </row>
    <row r="1075" spans="1:1">
      <c r="A1075" s="187"/>
    </row>
    <row r="1076" spans="1:1">
      <c r="A1076" s="187"/>
    </row>
    <row r="1077" spans="1:1">
      <c r="A1077" s="187"/>
    </row>
    <row r="1078" spans="1:1">
      <c r="A1078" s="187"/>
    </row>
    <row r="1079" spans="1:1">
      <c r="A1079" s="187"/>
    </row>
    <row r="1080" spans="1:1">
      <c r="A1080" s="187"/>
    </row>
    <row r="1081" spans="1:1">
      <c r="A1081" s="187"/>
    </row>
    <row r="1082" spans="1:1">
      <c r="A1082" s="187"/>
    </row>
    <row r="1083" spans="1:1">
      <c r="A1083" s="187"/>
    </row>
    <row r="1084" spans="1:1">
      <c r="A1084" s="187"/>
    </row>
    <row r="1085" spans="1:1">
      <c r="A1085" s="187"/>
    </row>
    <row r="1086" spans="1:1">
      <c r="A1086" s="187"/>
    </row>
    <row r="1087" spans="1:1">
      <c r="A1087" s="187"/>
    </row>
    <row r="1088" spans="1:1">
      <c r="A1088" s="187"/>
    </row>
    <row r="1089" spans="1:1">
      <c r="A1089" s="187"/>
    </row>
    <row r="1090" spans="1:1">
      <c r="A1090" s="187"/>
    </row>
    <row r="1091" spans="1:1">
      <c r="A1091" s="187"/>
    </row>
    <row r="1092" spans="1:1">
      <c r="A1092" s="187"/>
    </row>
    <row r="1093" spans="1:1">
      <c r="A1093" s="187"/>
    </row>
    <row r="1094" spans="1:1">
      <c r="A1094" s="187"/>
    </row>
    <row r="1095" spans="1:1">
      <c r="A1095" s="187"/>
    </row>
    <row r="1096" spans="1:1">
      <c r="A1096" s="187"/>
    </row>
    <row r="1097" spans="1:1">
      <c r="A1097" s="187"/>
    </row>
    <row r="1098" spans="1:1">
      <c r="A1098" s="187"/>
    </row>
    <row r="1099" spans="1:1">
      <c r="A1099" s="187"/>
    </row>
    <row r="1100" spans="1:1">
      <c r="A1100" s="187"/>
    </row>
    <row r="1101" spans="1:1">
      <c r="A1101" s="187"/>
    </row>
    <row r="1102" spans="1:1">
      <c r="A1102" s="187"/>
    </row>
    <row r="1103" spans="1:1">
      <c r="A1103" s="187"/>
    </row>
    <row r="1104" spans="1:1">
      <c r="A1104" s="187"/>
    </row>
    <row r="1105" spans="1:1">
      <c r="A1105" s="187"/>
    </row>
    <row r="1106" spans="1:1">
      <c r="A1106" s="187"/>
    </row>
    <row r="1107" spans="1:1">
      <c r="A1107" s="187"/>
    </row>
    <row r="1108" spans="1:1">
      <c r="A1108" s="187"/>
    </row>
    <row r="1109" spans="1:1">
      <c r="A1109" s="187"/>
    </row>
    <row r="1110" spans="1:1">
      <c r="A1110" s="187"/>
    </row>
    <row r="1111" spans="1:1">
      <c r="A1111" s="187"/>
    </row>
    <row r="1112" spans="1:1">
      <c r="A1112" s="187"/>
    </row>
    <row r="1113" spans="1:1">
      <c r="A1113" s="187"/>
    </row>
    <row r="1114" spans="1:1">
      <c r="A1114" s="187"/>
    </row>
    <row r="1115" spans="1:1">
      <c r="A1115" s="187"/>
    </row>
    <row r="1116" spans="1:1">
      <c r="A1116" s="187"/>
    </row>
    <row r="1117" spans="1:1">
      <c r="A1117" s="187"/>
    </row>
    <row r="1118" spans="1:1">
      <c r="A1118" s="187"/>
    </row>
    <row r="1119" spans="1:1">
      <c r="A1119" s="187"/>
    </row>
    <row r="1120" spans="1:1">
      <c r="A1120" s="187"/>
    </row>
    <row r="1121" spans="1:1">
      <c r="A1121" s="187"/>
    </row>
    <row r="1122" spans="1:1">
      <c r="A1122" s="187"/>
    </row>
    <row r="1123" spans="1:1">
      <c r="A1123" s="187"/>
    </row>
    <row r="1124" spans="1:1">
      <c r="A1124" s="187"/>
    </row>
    <row r="1125" spans="1:1">
      <c r="A1125" s="187"/>
    </row>
    <row r="1126" spans="1:1">
      <c r="A1126" s="187"/>
    </row>
    <row r="1127" spans="1:1">
      <c r="A1127" s="187"/>
    </row>
    <row r="1128" spans="1:1">
      <c r="A1128" s="187"/>
    </row>
    <row r="1129" spans="1:1">
      <c r="A1129" s="187"/>
    </row>
    <row r="1130" spans="1:1">
      <c r="A1130" s="187"/>
    </row>
    <row r="1131" spans="1:1">
      <c r="A1131" s="187"/>
    </row>
    <row r="1132" spans="1:1">
      <c r="A1132" s="187"/>
    </row>
    <row r="1133" spans="1:1">
      <c r="A1133" s="187"/>
    </row>
    <row r="1134" spans="1:1">
      <c r="A1134" s="187"/>
    </row>
    <row r="1135" spans="1:1">
      <c r="A1135" s="187"/>
    </row>
    <row r="1136" spans="1:1">
      <c r="A1136" s="187"/>
    </row>
    <row r="1137" spans="1:1">
      <c r="A1137" s="187"/>
    </row>
    <row r="1138" spans="1:1">
      <c r="A1138" s="187"/>
    </row>
    <row r="1139" spans="1:1">
      <c r="A1139" s="187"/>
    </row>
    <row r="1140" spans="1:1">
      <c r="A1140" s="187"/>
    </row>
    <row r="1141" spans="1:1">
      <c r="A1141" s="187"/>
    </row>
    <row r="1142" spans="1:1">
      <c r="A1142" s="187"/>
    </row>
    <row r="1143" spans="1:1">
      <c r="A1143" s="187"/>
    </row>
    <row r="1144" spans="1:1">
      <c r="A1144" s="187"/>
    </row>
    <row r="1145" spans="1:1">
      <c r="A1145" s="187"/>
    </row>
    <row r="1146" spans="1:1">
      <c r="A1146" s="187"/>
    </row>
    <row r="1147" spans="1:1">
      <c r="A1147" s="187"/>
    </row>
    <row r="1148" spans="1:1">
      <c r="A1148" s="187"/>
    </row>
    <row r="1149" spans="1:1">
      <c r="A1149" s="187"/>
    </row>
    <row r="1150" spans="1:1">
      <c r="A1150" s="187"/>
    </row>
    <row r="1151" spans="1:1">
      <c r="A1151" s="187"/>
    </row>
    <row r="1152" spans="1:1">
      <c r="A1152" s="187"/>
    </row>
    <row r="1153" spans="1:1">
      <c r="A1153" s="187"/>
    </row>
    <row r="1154" spans="1:1">
      <c r="A1154" s="187"/>
    </row>
    <row r="1155" spans="1:1">
      <c r="A1155" s="187"/>
    </row>
    <row r="1156" spans="1:1">
      <c r="A1156" s="187"/>
    </row>
    <row r="1157" spans="1:1">
      <c r="A1157" s="187"/>
    </row>
    <row r="1158" spans="1:1">
      <c r="A1158" s="187"/>
    </row>
    <row r="1159" spans="1:1">
      <c r="A1159" s="187"/>
    </row>
    <row r="1160" spans="1:1">
      <c r="A1160" s="187"/>
    </row>
    <row r="1161" spans="1:1">
      <c r="A1161" s="187"/>
    </row>
    <row r="1162" spans="1:1">
      <c r="A1162" s="187"/>
    </row>
    <row r="1163" spans="1:1">
      <c r="A1163" s="187"/>
    </row>
    <row r="1164" spans="1:1">
      <c r="A1164" s="187"/>
    </row>
    <row r="1165" spans="1:1">
      <c r="A1165" s="187"/>
    </row>
    <row r="1166" spans="1:1">
      <c r="A1166" s="187"/>
    </row>
    <row r="1167" spans="1:1">
      <c r="A1167" s="187"/>
    </row>
    <row r="1168" spans="1:1">
      <c r="A1168" s="187"/>
    </row>
    <row r="1169" spans="1:1">
      <c r="A1169" s="187"/>
    </row>
    <row r="1170" spans="1:1">
      <c r="A1170" s="187"/>
    </row>
    <row r="1171" spans="1:1">
      <c r="A1171" s="187"/>
    </row>
    <row r="1172" spans="1:1">
      <c r="A1172" s="187"/>
    </row>
    <row r="1173" spans="1:1">
      <c r="A1173" s="187"/>
    </row>
    <row r="1174" spans="1:1">
      <c r="A1174" s="187"/>
    </row>
    <row r="1175" spans="1:1">
      <c r="A1175" s="187"/>
    </row>
    <row r="1176" spans="1:1">
      <c r="A1176" s="187"/>
    </row>
    <row r="1177" spans="1:1">
      <c r="A1177" s="187"/>
    </row>
    <row r="1178" spans="1:1">
      <c r="A1178" s="187"/>
    </row>
    <row r="1179" spans="1:1">
      <c r="A1179" s="187"/>
    </row>
    <row r="1180" spans="1:1">
      <c r="A1180" s="187"/>
    </row>
    <row r="1181" spans="1:1">
      <c r="A1181" s="187"/>
    </row>
    <row r="1182" spans="1:1">
      <c r="A1182" s="187"/>
    </row>
    <row r="1183" spans="1:1">
      <c r="A1183" s="187"/>
    </row>
    <row r="1184" spans="1:1">
      <c r="A1184" s="187"/>
    </row>
    <row r="1185" spans="1:1">
      <c r="A1185" s="187"/>
    </row>
    <row r="1186" spans="1:1">
      <c r="A1186" s="187"/>
    </row>
    <row r="1187" spans="1:1">
      <c r="A1187" s="187"/>
    </row>
    <row r="1188" spans="1:1">
      <c r="A1188" s="187"/>
    </row>
    <row r="1189" spans="1:1">
      <c r="A1189" s="187"/>
    </row>
    <row r="1190" spans="1:1">
      <c r="A1190" s="187"/>
    </row>
    <row r="1191" spans="1:1">
      <c r="A1191" s="187"/>
    </row>
    <row r="1192" spans="1:1">
      <c r="A1192" s="187"/>
    </row>
    <row r="1193" spans="1:1">
      <c r="A1193" s="187"/>
    </row>
    <row r="1194" spans="1:1">
      <c r="A1194" s="187"/>
    </row>
    <row r="1195" spans="1:1">
      <c r="A1195" s="187"/>
    </row>
    <row r="1196" spans="1:1">
      <c r="A1196" s="187"/>
    </row>
    <row r="1197" spans="1:1">
      <c r="A1197" s="187"/>
    </row>
    <row r="1198" spans="1:1">
      <c r="A1198" s="187"/>
    </row>
    <row r="1199" spans="1:1">
      <c r="A1199" s="187"/>
    </row>
    <row r="1200" spans="1:1">
      <c r="A1200" s="187"/>
    </row>
    <row r="1201" spans="1:1">
      <c r="A1201" s="187"/>
    </row>
    <row r="1202" spans="1:1">
      <c r="A1202" s="187"/>
    </row>
    <row r="1203" spans="1:1">
      <c r="A1203" s="187"/>
    </row>
    <row r="1204" spans="1:1">
      <c r="A1204" s="187"/>
    </row>
    <row r="1205" spans="1:1">
      <c r="A1205" s="187"/>
    </row>
    <row r="1206" spans="1:1">
      <c r="A1206" s="187"/>
    </row>
    <row r="1207" spans="1:1">
      <c r="A1207" s="187"/>
    </row>
    <row r="1208" spans="1:1">
      <c r="A1208" s="187"/>
    </row>
    <row r="1209" spans="1:1">
      <c r="A1209" s="187"/>
    </row>
    <row r="1210" spans="1:1">
      <c r="A1210" s="187"/>
    </row>
    <row r="1211" spans="1:1">
      <c r="A1211" s="187"/>
    </row>
    <row r="1212" spans="1:1">
      <c r="A1212" s="187"/>
    </row>
    <row r="1213" spans="1:1">
      <c r="A1213" s="187"/>
    </row>
    <row r="1214" spans="1:1">
      <c r="A1214" s="187"/>
    </row>
    <row r="1215" spans="1:1">
      <c r="A1215" s="187"/>
    </row>
    <row r="1216" spans="1:1">
      <c r="A1216" s="187"/>
    </row>
    <row r="1217" spans="1:1">
      <c r="A1217" s="187"/>
    </row>
    <row r="1218" spans="1:1">
      <c r="A1218" s="187"/>
    </row>
    <row r="1219" spans="1:1">
      <c r="A1219" s="187"/>
    </row>
    <row r="1220" spans="1:1">
      <c r="A1220" s="187"/>
    </row>
    <row r="1221" spans="1:1">
      <c r="A1221" s="187"/>
    </row>
    <row r="1222" spans="1:1">
      <c r="A1222" s="187"/>
    </row>
    <row r="1223" spans="1:1">
      <c r="A1223" s="187"/>
    </row>
    <row r="1224" spans="1:1">
      <c r="A1224" s="187"/>
    </row>
    <row r="1225" spans="1:1">
      <c r="A1225" s="187"/>
    </row>
    <row r="1226" spans="1:1">
      <c r="A1226" s="187"/>
    </row>
    <row r="1227" spans="1:1">
      <c r="A1227" s="187"/>
    </row>
    <row r="1228" spans="1:1">
      <c r="A1228" s="187"/>
    </row>
    <row r="1229" spans="1:1">
      <c r="A1229" s="187"/>
    </row>
    <row r="1230" spans="1:1">
      <c r="A1230" s="187"/>
    </row>
    <row r="1231" spans="1:1">
      <c r="A1231" s="187"/>
    </row>
    <row r="1232" spans="1:1">
      <c r="A1232" s="187"/>
    </row>
    <row r="1233" spans="1:1">
      <c r="A1233" s="187"/>
    </row>
    <row r="1234" spans="1:1">
      <c r="A1234" s="187"/>
    </row>
    <row r="1235" spans="1:1">
      <c r="A1235" s="187"/>
    </row>
    <row r="1236" spans="1:1">
      <c r="A1236" s="187"/>
    </row>
    <row r="1237" spans="1:1">
      <c r="A1237" s="187"/>
    </row>
    <row r="1238" spans="1:1">
      <c r="A1238" s="187"/>
    </row>
    <row r="1239" spans="1:1">
      <c r="A1239" s="187"/>
    </row>
    <row r="1240" spans="1:1">
      <c r="A1240" s="187"/>
    </row>
    <row r="1241" spans="1:1">
      <c r="A1241" s="187"/>
    </row>
    <row r="1242" spans="1:1">
      <c r="A1242" s="187"/>
    </row>
    <row r="1243" spans="1:1">
      <c r="A1243" s="187"/>
    </row>
    <row r="1244" spans="1:1">
      <c r="A1244" s="187"/>
    </row>
    <row r="1245" spans="1:1">
      <c r="A1245" s="187"/>
    </row>
    <row r="1246" spans="1:1">
      <c r="A1246" s="187"/>
    </row>
    <row r="1247" spans="1:1">
      <c r="A1247" s="187"/>
    </row>
    <row r="1248" spans="1:1">
      <c r="A1248" s="187"/>
    </row>
    <row r="1249" spans="1:1">
      <c r="A1249" s="187"/>
    </row>
    <row r="1250" spans="1:1">
      <c r="A1250" s="187"/>
    </row>
    <row r="1251" spans="1:1">
      <c r="A1251" s="187"/>
    </row>
    <row r="1252" spans="1:1">
      <c r="A1252" s="187"/>
    </row>
    <row r="1253" spans="1:1">
      <c r="A1253" s="187"/>
    </row>
    <row r="1254" spans="1:1">
      <c r="A1254" s="187"/>
    </row>
    <row r="1255" spans="1:1">
      <c r="A1255" s="187"/>
    </row>
    <row r="1256" spans="1:1">
      <c r="A1256" s="187"/>
    </row>
    <row r="1257" spans="1:1">
      <c r="A1257" s="187"/>
    </row>
    <row r="1258" spans="1:1">
      <c r="A1258" s="187"/>
    </row>
    <row r="1259" spans="1:1">
      <c r="A1259" s="187"/>
    </row>
    <row r="1260" spans="1:1">
      <c r="A1260" s="187"/>
    </row>
    <row r="1261" spans="1:1">
      <c r="A1261" s="187"/>
    </row>
    <row r="1262" spans="1:1">
      <c r="A1262" s="187"/>
    </row>
    <row r="1263" spans="1:1">
      <c r="A1263" s="187"/>
    </row>
    <row r="1264" spans="1:1">
      <c r="A1264" s="187"/>
    </row>
    <row r="1265" spans="1:1">
      <c r="A1265" s="187"/>
    </row>
    <row r="1266" spans="1:1">
      <c r="A1266" s="187"/>
    </row>
    <row r="1267" spans="1:1">
      <c r="A1267" s="187"/>
    </row>
    <row r="1268" spans="1:1">
      <c r="A1268" s="187"/>
    </row>
    <row r="1269" spans="1:1">
      <c r="A1269" s="187"/>
    </row>
    <row r="1270" spans="1:1">
      <c r="A1270" s="187"/>
    </row>
    <row r="1271" spans="1:1">
      <c r="A1271" s="187"/>
    </row>
    <row r="1272" spans="1:1">
      <c r="A1272" s="187"/>
    </row>
    <row r="1273" spans="1:1">
      <c r="A1273" s="187"/>
    </row>
    <row r="1274" spans="1:1">
      <c r="A1274" s="187"/>
    </row>
    <row r="1275" spans="1:1">
      <c r="A1275" s="187"/>
    </row>
    <row r="1276" spans="1:1">
      <c r="A1276" s="187"/>
    </row>
    <row r="1277" spans="1:1">
      <c r="A1277" s="187"/>
    </row>
    <row r="1278" spans="1:1">
      <c r="A1278" s="187"/>
    </row>
    <row r="1279" spans="1:1">
      <c r="A1279" s="187"/>
    </row>
    <row r="1280" spans="1:1">
      <c r="A1280" s="187"/>
    </row>
    <row r="1281" spans="1:1">
      <c r="A1281" s="187"/>
    </row>
    <row r="1282" spans="1:1">
      <c r="A1282" s="187"/>
    </row>
    <row r="1283" spans="1:1">
      <c r="A1283" s="187"/>
    </row>
    <row r="1284" spans="1:1">
      <c r="A1284" s="187"/>
    </row>
    <row r="1285" spans="1:1">
      <c r="A1285" s="187"/>
    </row>
    <row r="1286" spans="1:1">
      <c r="A1286" s="187"/>
    </row>
    <row r="1287" spans="1:1">
      <c r="A1287" s="187"/>
    </row>
    <row r="1288" spans="1:1">
      <c r="A1288" s="187"/>
    </row>
    <row r="1289" spans="1:1">
      <c r="A1289" s="187"/>
    </row>
    <row r="1290" spans="1:1">
      <c r="A1290" s="187"/>
    </row>
    <row r="1291" spans="1:1">
      <c r="A1291" s="187"/>
    </row>
    <row r="1292" spans="1:1">
      <c r="A1292" s="187"/>
    </row>
    <row r="1293" spans="1:1">
      <c r="A1293" s="187"/>
    </row>
    <row r="1294" spans="1:1">
      <c r="A1294" s="187"/>
    </row>
    <row r="1295" spans="1:1">
      <c r="A1295" s="187"/>
    </row>
    <row r="1296" spans="1:1">
      <c r="A1296" s="187"/>
    </row>
    <row r="1297" spans="1:1">
      <c r="A1297" s="187"/>
    </row>
    <row r="1298" spans="1:1">
      <c r="A1298" s="187"/>
    </row>
    <row r="1299" spans="1:1">
      <c r="A1299" s="187"/>
    </row>
    <row r="1300" spans="1:1">
      <c r="A1300" s="187"/>
    </row>
    <row r="1301" spans="1:1">
      <c r="A1301" s="187"/>
    </row>
    <row r="1302" spans="1:1">
      <c r="A1302" s="187"/>
    </row>
    <row r="1303" spans="1:1">
      <c r="A1303" s="187"/>
    </row>
    <row r="1304" spans="1:1">
      <c r="A1304" s="187"/>
    </row>
    <row r="1305" spans="1:1">
      <c r="A1305" s="187"/>
    </row>
    <row r="1306" spans="1:1">
      <c r="A1306" s="187"/>
    </row>
    <row r="1307" spans="1:1">
      <c r="A1307" s="187"/>
    </row>
    <row r="1308" spans="1:1">
      <c r="A1308" s="187"/>
    </row>
    <row r="1309" spans="1:1">
      <c r="A1309" s="187"/>
    </row>
    <row r="1310" spans="1:1">
      <c r="A1310" s="187"/>
    </row>
    <row r="1311" spans="1:1">
      <c r="A1311" s="187"/>
    </row>
    <row r="1312" spans="1:1">
      <c r="A1312" s="187"/>
    </row>
    <row r="1313" spans="1:1">
      <c r="A1313" s="187"/>
    </row>
    <row r="1314" spans="1:1">
      <c r="A1314" s="187"/>
    </row>
    <row r="1315" spans="1:1">
      <c r="A1315" s="187"/>
    </row>
    <row r="1316" spans="1:1">
      <c r="A1316" s="187"/>
    </row>
    <row r="1317" spans="1:1">
      <c r="A1317" s="187"/>
    </row>
    <row r="1318" spans="1:1">
      <c r="A1318" s="187"/>
    </row>
    <row r="1319" spans="1:1">
      <c r="A1319" s="187"/>
    </row>
    <row r="1320" spans="1:1">
      <c r="A1320" s="187"/>
    </row>
    <row r="1321" spans="1:1">
      <c r="A1321" s="187"/>
    </row>
    <row r="1322" spans="1:1">
      <c r="A1322" s="187"/>
    </row>
    <row r="1323" spans="1:1">
      <c r="A1323" s="187"/>
    </row>
    <row r="1324" spans="1:1">
      <c r="A1324" s="187"/>
    </row>
    <row r="1325" spans="1:1">
      <c r="A1325" s="187"/>
    </row>
    <row r="1326" spans="1:1">
      <c r="A1326" s="187"/>
    </row>
    <row r="1327" spans="1:1">
      <c r="A1327" s="187"/>
    </row>
    <row r="1328" spans="1:1">
      <c r="A1328" s="187"/>
    </row>
    <row r="1329" spans="1:1">
      <c r="A1329" s="187"/>
    </row>
    <row r="1330" spans="1:1">
      <c r="A1330" s="187"/>
    </row>
    <row r="1331" spans="1:1">
      <c r="A1331" s="187"/>
    </row>
    <row r="1332" spans="1:1">
      <c r="A1332" s="187"/>
    </row>
    <row r="1333" spans="1:1">
      <c r="A1333" s="187"/>
    </row>
    <row r="1334" spans="1:1">
      <c r="A1334" s="187"/>
    </row>
    <row r="1335" spans="1:1">
      <c r="A1335" s="187"/>
    </row>
    <row r="1336" spans="1:1">
      <c r="A1336" s="187"/>
    </row>
    <row r="1337" spans="1:1">
      <c r="A1337" s="187"/>
    </row>
    <row r="1338" spans="1:1">
      <c r="A1338" s="187"/>
    </row>
    <row r="1339" spans="1:1">
      <c r="A1339" s="187"/>
    </row>
    <row r="1340" spans="1:1">
      <c r="A1340" s="187"/>
    </row>
    <row r="1341" spans="1:1">
      <c r="A1341" s="187"/>
    </row>
    <row r="1342" spans="1:1">
      <c r="A1342" s="187"/>
    </row>
    <row r="1343" spans="1:1">
      <c r="A1343" s="187"/>
    </row>
    <row r="1344" spans="1:1">
      <c r="A1344" s="187"/>
    </row>
    <row r="1345" spans="1:1">
      <c r="A1345" s="187"/>
    </row>
    <row r="1346" spans="1:1">
      <c r="A1346" s="187"/>
    </row>
    <row r="1347" spans="1:1">
      <c r="A1347" s="187"/>
    </row>
    <row r="1348" spans="1:1">
      <c r="A1348" s="187"/>
    </row>
    <row r="1349" spans="1:1">
      <c r="A1349" s="187"/>
    </row>
    <row r="1350" spans="1:1">
      <c r="A1350" s="187"/>
    </row>
    <row r="1351" spans="1:1">
      <c r="A1351" s="187"/>
    </row>
    <row r="1352" spans="1:1">
      <c r="A1352" s="187"/>
    </row>
    <row r="1353" spans="1:1">
      <c r="A1353" s="187"/>
    </row>
    <row r="1354" spans="1:1">
      <c r="A1354" s="187"/>
    </row>
    <row r="1355" spans="1:1">
      <c r="A1355" s="187"/>
    </row>
    <row r="1356" spans="1:1">
      <c r="A1356" s="187"/>
    </row>
    <row r="1357" spans="1:1">
      <c r="A1357" s="187"/>
    </row>
    <row r="1358" spans="1:1">
      <c r="A1358" s="187"/>
    </row>
    <row r="1359" spans="1:1">
      <c r="A1359" s="187"/>
    </row>
    <row r="1360" spans="1:1">
      <c r="A1360" s="187"/>
    </row>
    <row r="1361" spans="1:1">
      <c r="A1361" s="187"/>
    </row>
    <row r="1362" spans="1:1">
      <c r="A1362" s="187"/>
    </row>
    <row r="1363" spans="1:1">
      <c r="A1363" s="187"/>
    </row>
    <row r="1364" spans="1:1">
      <c r="A1364" s="187"/>
    </row>
    <row r="1365" spans="1:1">
      <c r="A1365" s="187"/>
    </row>
    <row r="1366" spans="1:1">
      <c r="A1366" s="187"/>
    </row>
    <row r="1367" spans="1:1">
      <c r="A1367" s="187"/>
    </row>
    <row r="1368" spans="1:1">
      <c r="A1368" s="187"/>
    </row>
    <row r="1369" spans="1:1">
      <c r="A1369" s="187"/>
    </row>
    <row r="1370" spans="1:1">
      <c r="A1370" s="187"/>
    </row>
    <row r="1371" spans="1:1">
      <c r="A1371" s="187"/>
    </row>
    <row r="1372" spans="1:1">
      <c r="A1372" s="187"/>
    </row>
    <row r="1373" spans="1:1">
      <c r="A1373" s="187"/>
    </row>
    <row r="1374" spans="1:1">
      <c r="A1374" s="187"/>
    </row>
    <row r="1375" spans="1:1">
      <c r="A1375" s="187"/>
    </row>
    <row r="1376" spans="1:1">
      <c r="A1376" s="187"/>
    </row>
    <row r="1377" spans="1:1">
      <c r="A1377" s="187"/>
    </row>
    <row r="1378" spans="1:1">
      <c r="A1378" s="187"/>
    </row>
    <row r="1379" spans="1:1">
      <c r="A1379" s="187"/>
    </row>
    <row r="1380" spans="1:1">
      <c r="A1380" s="187"/>
    </row>
    <row r="1381" spans="1:1">
      <c r="A1381" s="187"/>
    </row>
    <row r="1382" spans="1:1">
      <c r="A1382" s="187"/>
    </row>
    <row r="1383" spans="1:1">
      <c r="A1383" s="187"/>
    </row>
    <row r="1384" spans="1:1">
      <c r="A1384" s="187"/>
    </row>
    <row r="1385" spans="1:1">
      <c r="A1385" s="187"/>
    </row>
    <row r="1386" spans="1:1">
      <c r="A1386" s="187"/>
    </row>
    <row r="1387" spans="1:1">
      <c r="A1387" s="187"/>
    </row>
    <row r="1388" spans="1:1">
      <c r="A1388" s="187"/>
    </row>
    <row r="1389" spans="1:1">
      <c r="A1389" s="187"/>
    </row>
    <row r="1390" spans="1:1">
      <c r="A1390" s="187"/>
    </row>
    <row r="1391" spans="1:1">
      <c r="A1391" s="187"/>
    </row>
    <row r="1392" spans="1:1">
      <c r="A1392" s="187"/>
    </row>
    <row r="1393" spans="1:1">
      <c r="A1393" s="187"/>
    </row>
    <row r="1394" spans="1:1">
      <c r="A1394" s="187"/>
    </row>
    <row r="1395" spans="1:1">
      <c r="A1395" s="187"/>
    </row>
    <row r="1396" spans="1:1">
      <c r="A1396" s="187"/>
    </row>
    <row r="1397" spans="1:1">
      <c r="A1397" s="187"/>
    </row>
    <row r="1398" spans="1:1">
      <c r="A1398" s="187"/>
    </row>
    <row r="1399" spans="1:1">
      <c r="A1399" s="187"/>
    </row>
    <row r="1400" spans="1:1">
      <c r="A1400" s="187"/>
    </row>
    <row r="1401" spans="1:1">
      <c r="A1401" s="187"/>
    </row>
    <row r="1402" spans="1:1">
      <c r="A1402" s="187"/>
    </row>
    <row r="1403" spans="1:1">
      <c r="A1403" s="187"/>
    </row>
    <row r="1404" spans="1:1">
      <c r="A1404" s="187"/>
    </row>
    <row r="1405" spans="1:1">
      <c r="A1405" s="187"/>
    </row>
    <row r="1406" spans="1:1">
      <c r="A1406" s="187"/>
    </row>
    <row r="1407" spans="1:1">
      <c r="A1407" s="187"/>
    </row>
    <row r="1408" spans="1:1">
      <c r="A1408" s="187"/>
    </row>
    <row r="1409" spans="1:1">
      <c r="A1409" s="187"/>
    </row>
    <row r="1410" spans="1:1">
      <c r="A1410" s="187"/>
    </row>
    <row r="1411" spans="1:1">
      <c r="A1411" s="187"/>
    </row>
    <row r="1412" spans="1:1">
      <c r="A1412" s="187"/>
    </row>
    <row r="1413" spans="1:1">
      <c r="A1413" s="187"/>
    </row>
    <row r="1414" spans="1:1">
      <c r="A1414" s="187"/>
    </row>
    <row r="1415" spans="1:1">
      <c r="A1415" s="187"/>
    </row>
    <row r="1416" spans="1:1">
      <c r="A1416" s="187"/>
    </row>
    <row r="1417" spans="1:1">
      <c r="A1417" s="187"/>
    </row>
    <row r="1418" spans="1:1">
      <c r="A1418" s="187"/>
    </row>
    <row r="1419" spans="1:1">
      <c r="A1419" s="187"/>
    </row>
    <row r="1420" spans="1:1">
      <c r="A1420" s="187"/>
    </row>
    <row r="1421" spans="1:1">
      <c r="A1421" s="187"/>
    </row>
    <row r="1422" spans="1:1">
      <c r="A1422" s="187"/>
    </row>
    <row r="1423" spans="1:1">
      <c r="A1423" s="187"/>
    </row>
    <row r="1424" spans="1:1">
      <c r="A1424" s="187"/>
    </row>
    <row r="1425" spans="1:1">
      <c r="A1425" s="187"/>
    </row>
    <row r="1426" spans="1:1">
      <c r="A1426" s="187"/>
    </row>
    <row r="1427" spans="1:1">
      <c r="A1427" s="187"/>
    </row>
    <row r="1428" spans="1:1">
      <c r="A1428" s="187"/>
    </row>
    <row r="1429" spans="1:1">
      <c r="A1429" s="187"/>
    </row>
    <row r="1430" spans="1:1">
      <c r="A1430" s="187"/>
    </row>
    <row r="1431" spans="1:1">
      <c r="A1431" s="187"/>
    </row>
    <row r="1432" spans="1:1">
      <c r="A1432" s="187"/>
    </row>
    <row r="1433" spans="1:1">
      <c r="A1433" s="187"/>
    </row>
    <row r="1434" spans="1:1">
      <c r="A1434" s="187"/>
    </row>
    <row r="1435" spans="1:1">
      <c r="A1435" s="187"/>
    </row>
    <row r="1436" spans="1:1">
      <c r="A1436" s="187"/>
    </row>
    <row r="1437" spans="1:1">
      <c r="A1437" s="187"/>
    </row>
    <row r="1438" spans="1:1">
      <c r="A1438" s="187"/>
    </row>
    <row r="1439" spans="1:1">
      <c r="A1439" s="187"/>
    </row>
    <row r="1440" spans="1:1">
      <c r="A1440" s="187"/>
    </row>
    <row r="1441" spans="1:1">
      <c r="A1441" s="187"/>
    </row>
    <row r="1442" spans="1:1">
      <c r="A1442" s="187"/>
    </row>
    <row r="1443" spans="1:1">
      <c r="A1443" s="187"/>
    </row>
    <row r="1444" spans="1:1">
      <c r="A1444" s="187"/>
    </row>
    <row r="1445" spans="1:1">
      <c r="A1445" s="187"/>
    </row>
    <row r="1446" spans="1:1">
      <c r="A1446" s="187"/>
    </row>
    <row r="1447" spans="1:1">
      <c r="A1447" s="187"/>
    </row>
    <row r="1448" spans="1:1">
      <c r="A1448" s="187"/>
    </row>
    <row r="1449" spans="1:1">
      <c r="A1449" s="187"/>
    </row>
    <row r="1450" spans="1:1">
      <c r="A1450" s="187"/>
    </row>
    <row r="1451" spans="1:1">
      <c r="A1451" s="187"/>
    </row>
    <row r="1452" spans="1:1">
      <c r="A1452" s="187"/>
    </row>
    <row r="1453" spans="1:1">
      <c r="A1453" s="187"/>
    </row>
    <row r="1454" spans="1:1">
      <c r="A1454" s="187"/>
    </row>
    <row r="1455" spans="1:1">
      <c r="A1455" s="187"/>
    </row>
    <row r="1456" spans="1:1">
      <c r="A1456" s="187"/>
    </row>
    <row r="1457" spans="1:1">
      <c r="A1457" s="187"/>
    </row>
    <row r="1458" spans="1:1">
      <c r="A1458" s="187"/>
    </row>
    <row r="1459" spans="1:1">
      <c r="A1459" s="187"/>
    </row>
    <row r="1460" spans="1:1">
      <c r="A1460" s="187"/>
    </row>
    <row r="1461" spans="1:1">
      <c r="A1461" s="187"/>
    </row>
    <row r="1462" spans="1:1">
      <c r="A1462" s="187"/>
    </row>
    <row r="1463" spans="1:1">
      <c r="A1463" s="187"/>
    </row>
    <row r="1464" spans="1:1">
      <c r="A1464" s="187"/>
    </row>
    <row r="1465" spans="1:1">
      <c r="A1465" s="187"/>
    </row>
    <row r="1466" spans="1:1">
      <c r="A1466" s="187"/>
    </row>
    <row r="1467" spans="1:1">
      <c r="A1467" s="187"/>
    </row>
    <row r="1468" spans="1:1">
      <c r="A1468" s="187"/>
    </row>
    <row r="1469" spans="1:1">
      <c r="A1469" s="187"/>
    </row>
    <row r="1470" spans="1:1">
      <c r="A1470" s="187"/>
    </row>
    <row r="1471" spans="1:1">
      <c r="A1471" s="187"/>
    </row>
    <row r="1472" spans="1:1">
      <c r="A1472" s="187"/>
    </row>
    <row r="1473" spans="1:1">
      <c r="A1473" s="187"/>
    </row>
    <row r="1474" spans="1:1">
      <c r="A1474" s="187"/>
    </row>
    <row r="1475" spans="1:1">
      <c r="A1475" s="187"/>
    </row>
    <row r="1476" spans="1:1">
      <c r="A1476" s="187"/>
    </row>
    <row r="1477" spans="1:1">
      <c r="A1477" s="187"/>
    </row>
    <row r="1478" spans="1:1">
      <c r="A1478" s="187"/>
    </row>
    <row r="1479" spans="1:1">
      <c r="A1479" s="187"/>
    </row>
    <row r="1480" spans="1:1">
      <c r="A1480" s="187"/>
    </row>
    <row r="1481" spans="1:1">
      <c r="A1481" s="187"/>
    </row>
    <row r="1482" spans="1:1">
      <c r="A1482" s="187"/>
    </row>
    <row r="1483" spans="1:1">
      <c r="A1483" s="187"/>
    </row>
    <row r="1484" spans="1:1">
      <c r="A1484" s="187"/>
    </row>
    <row r="1485" spans="1:1">
      <c r="A1485" s="187"/>
    </row>
    <row r="1486" spans="1:1">
      <c r="A1486" s="187"/>
    </row>
    <row r="1487" spans="1:1">
      <c r="A1487" s="187"/>
    </row>
    <row r="1488" spans="1:1">
      <c r="A1488" s="187"/>
    </row>
    <row r="1489" spans="1:1">
      <c r="A1489" s="187"/>
    </row>
    <row r="1490" spans="1:1">
      <c r="A1490" s="187"/>
    </row>
    <row r="1491" spans="1:1">
      <c r="A1491" s="187"/>
    </row>
    <row r="1492" spans="1:1">
      <c r="A1492" s="187"/>
    </row>
    <row r="1493" spans="1:1">
      <c r="A1493" s="187"/>
    </row>
    <row r="1494" spans="1:1">
      <c r="A1494" s="187"/>
    </row>
    <row r="1495" spans="1:1">
      <c r="A1495" s="187"/>
    </row>
    <row r="1496" spans="1:1">
      <c r="A1496" s="187"/>
    </row>
    <row r="1497" spans="1:1">
      <c r="A1497" s="187"/>
    </row>
    <row r="1498" spans="1:1">
      <c r="A1498" s="187"/>
    </row>
    <row r="1499" spans="1:1">
      <c r="A1499" s="187"/>
    </row>
    <row r="1500" spans="1:1">
      <c r="A1500" s="187"/>
    </row>
    <row r="1501" spans="1:1">
      <c r="A1501" s="187"/>
    </row>
    <row r="1502" spans="1:1">
      <c r="A1502" s="187"/>
    </row>
    <row r="1503" spans="1:1">
      <c r="A1503" s="187"/>
    </row>
    <row r="1504" spans="1:1">
      <c r="A1504" s="187"/>
    </row>
    <row r="1505" spans="1:1">
      <c r="A1505" s="187"/>
    </row>
    <row r="1506" spans="1:1">
      <c r="A1506" s="187"/>
    </row>
    <row r="1507" spans="1:1">
      <c r="A1507" s="187"/>
    </row>
    <row r="1508" spans="1:1">
      <c r="A1508" s="187"/>
    </row>
    <row r="1509" spans="1:1">
      <c r="A1509" s="187"/>
    </row>
    <row r="1510" spans="1:1">
      <c r="A1510" s="187"/>
    </row>
    <row r="1511" spans="1:1">
      <c r="A1511" s="187"/>
    </row>
    <row r="1512" spans="1:1">
      <c r="A1512" s="187"/>
    </row>
    <row r="1513" spans="1:1">
      <c r="A1513" s="187"/>
    </row>
    <row r="1514" spans="1:1">
      <c r="A1514" s="187"/>
    </row>
    <row r="1515" spans="1:1">
      <c r="A1515" s="187"/>
    </row>
    <row r="1516" spans="1:1">
      <c r="A1516" s="187"/>
    </row>
    <row r="1517" spans="1:1">
      <c r="A1517" s="187"/>
    </row>
    <row r="1518" spans="1:1">
      <c r="A1518" s="187"/>
    </row>
    <row r="1519" spans="1:1">
      <c r="A1519" s="187"/>
    </row>
    <row r="1520" spans="1:1">
      <c r="A1520" s="187"/>
    </row>
    <row r="1521" spans="1:1">
      <c r="A1521" s="187"/>
    </row>
    <row r="1522" spans="1:1">
      <c r="A1522" s="187"/>
    </row>
    <row r="1523" spans="1:1">
      <c r="A1523" s="187"/>
    </row>
    <row r="1524" spans="1:1">
      <c r="A1524" s="187"/>
    </row>
    <row r="1525" spans="1:1">
      <c r="A1525" s="187"/>
    </row>
    <row r="1526" spans="1:1">
      <c r="A1526" s="187"/>
    </row>
    <row r="1527" spans="1:1">
      <c r="A1527" s="187"/>
    </row>
    <row r="1528" spans="1:1">
      <c r="A1528" s="187"/>
    </row>
    <row r="1529" spans="1:1">
      <c r="A1529" s="187"/>
    </row>
    <row r="1530" spans="1:1">
      <c r="A1530" s="187"/>
    </row>
    <row r="1531" spans="1:1">
      <c r="A1531" s="187"/>
    </row>
    <row r="1532" spans="1:1">
      <c r="A1532" s="187"/>
    </row>
    <row r="1533" spans="1:1">
      <c r="A1533" s="187"/>
    </row>
    <row r="1534" spans="1:1">
      <c r="A1534" s="187"/>
    </row>
    <row r="1535" spans="1:1">
      <c r="A1535" s="187"/>
    </row>
    <row r="1536" spans="1:1">
      <c r="A1536" s="187"/>
    </row>
    <row r="1537" spans="1:1">
      <c r="A1537" s="187"/>
    </row>
    <row r="1538" spans="1:1">
      <c r="A1538" s="187"/>
    </row>
    <row r="1539" spans="1:1">
      <c r="A1539" s="187"/>
    </row>
    <row r="1540" spans="1:1">
      <c r="A1540" s="187"/>
    </row>
    <row r="1541" spans="1:1">
      <c r="A1541" s="187"/>
    </row>
    <row r="1542" spans="1:1">
      <c r="A1542" s="187"/>
    </row>
    <row r="1543" spans="1:1">
      <c r="A1543" s="187"/>
    </row>
    <row r="1544" spans="1:1">
      <c r="A1544" s="187"/>
    </row>
    <row r="1545" spans="1:1">
      <c r="A1545" s="187"/>
    </row>
    <row r="1546" spans="1:1">
      <c r="A1546" s="187"/>
    </row>
    <row r="1547" spans="1:1">
      <c r="A1547" s="187"/>
    </row>
    <row r="1548" spans="1:1">
      <c r="A1548" s="187"/>
    </row>
    <row r="1549" spans="1:1">
      <c r="A1549" s="187"/>
    </row>
    <row r="1550" spans="1:1">
      <c r="A1550" s="187"/>
    </row>
    <row r="1551" spans="1:1">
      <c r="A1551" s="187"/>
    </row>
    <row r="1552" spans="1:1">
      <c r="A1552" s="187"/>
    </row>
    <row r="1553" spans="1:1">
      <c r="A1553" s="187"/>
    </row>
    <row r="1554" spans="1:1">
      <c r="A1554" s="187"/>
    </row>
    <row r="1555" spans="1:1">
      <c r="A1555" s="187"/>
    </row>
    <row r="1556" spans="1:1">
      <c r="A1556" s="187"/>
    </row>
    <row r="1557" spans="1:1">
      <c r="A1557" s="187"/>
    </row>
    <row r="1558" spans="1:1">
      <c r="A1558" s="187"/>
    </row>
    <row r="1559" spans="1:1">
      <c r="A1559" s="187"/>
    </row>
    <row r="1560" spans="1:1">
      <c r="A1560" s="187"/>
    </row>
    <row r="1561" spans="1:1">
      <c r="A1561" s="187"/>
    </row>
    <row r="1562" spans="1:1">
      <c r="A1562" s="187"/>
    </row>
    <row r="1563" spans="1:1">
      <c r="A1563" s="187"/>
    </row>
    <row r="1564" spans="1:1">
      <c r="A1564" s="187"/>
    </row>
    <row r="1565" spans="1:1">
      <c r="A1565" s="187"/>
    </row>
    <row r="1566" spans="1:1">
      <c r="A1566" s="187"/>
    </row>
    <row r="1567" spans="1:1">
      <c r="A1567" s="187"/>
    </row>
    <row r="1568" spans="1:1">
      <c r="A1568" s="187"/>
    </row>
    <row r="1569" spans="1:1">
      <c r="A1569" s="187"/>
    </row>
    <row r="1570" spans="1:1">
      <c r="A1570" s="187"/>
    </row>
    <row r="1571" spans="1:1">
      <c r="A1571" s="187"/>
    </row>
    <row r="1572" spans="1:1">
      <c r="A1572" s="187"/>
    </row>
    <row r="1573" spans="1:1">
      <c r="A1573" s="187"/>
    </row>
    <row r="1574" spans="1:1">
      <c r="A1574" s="187"/>
    </row>
    <row r="1575" spans="1:1">
      <c r="A1575" s="187"/>
    </row>
    <row r="1576" spans="1:1">
      <c r="A1576" s="187"/>
    </row>
    <row r="1577" spans="1:1">
      <c r="A1577" s="187"/>
    </row>
    <row r="1578" spans="1:1">
      <c r="A1578" s="187"/>
    </row>
    <row r="1579" spans="1:1">
      <c r="A1579" s="187"/>
    </row>
    <row r="1580" spans="1:1">
      <c r="A1580" s="187"/>
    </row>
    <row r="1581" spans="1:1">
      <c r="A1581" s="187"/>
    </row>
    <row r="1582" spans="1:1">
      <c r="A1582" s="187"/>
    </row>
    <row r="1583" spans="1:1">
      <c r="A1583" s="187"/>
    </row>
    <row r="1584" spans="1:1">
      <c r="A1584" s="187"/>
    </row>
    <row r="1585" spans="1:1">
      <c r="A1585" s="187"/>
    </row>
    <row r="1586" spans="1:1">
      <c r="A1586" s="187"/>
    </row>
    <row r="1587" spans="1:1">
      <c r="A1587" s="187"/>
    </row>
    <row r="1588" spans="1:1">
      <c r="A1588" s="187"/>
    </row>
    <row r="1589" spans="1:1">
      <c r="A1589" s="187"/>
    </row>
    <row r="1590" spans="1:1">
      <c r="A1590" s="187"/>
    </row>
    <row r="1591" spans="1:1">
      <c r="A1591" s="187"/>
    </row>
    <row r="1592" spans="1:1">
      <c r="A1592" s="187"/>
    </row>
    <row r="1593" spans="1:1">
      <c r="A1593" s="187"/>
    </row>
    <row r="1594" spans="1:1">
      <c r="A1594" s="187"/>
    </row>
    <row r="1595" spans="1:1">
      <c r="A1595" s="187"/>
    </row>
    <row r="1596" spans="1:1">
      <c r="A1596" s="187"/>
    </row>
    <row r="1597" spans="1:1">
      <c r="A1597" s="187"/>
    </row>
    <row r="1598" spans="1:1">
      <c r="A1598" s="187"/>
    </row>
    <row r="1599" spans="1:1">
      <c r="A1599" s="187"/>
    </row>
    <row r="1600" spans="1:1">
      <c r="A1600" s="187"/>
    </row>
    <row r="1601" spans="1:1">
      <c r="A1601" s="187"/>
    </row>
    <row r="1602" spans="1:1">
      <c r="A1602" s="187"/>
    </row>
    <row r="1603" spans="1:1">
      <c r="A1603" s="187"/>
    </row>
    <row r="1604" spans="1:1">
      <c r="A1604" s="187"/>
    </row>
    <row r="1605" spans="1:1">
      <c r="A1605" s="187"/>
    </row>
    <row r="1606" spans="1:1">
      <c r="A1606" s="187"/>
    </row>
    <row r="1607" spans="1:1">
      <c r="A1607" s="187"/>
    </row>
    <row r="1608" spans="1:1">
      <c r="A1608" s="187"/>
    </row>
    <row r="1609" spans="1:1">
      <c r="A1609" s="187"/>
    </row>
    <row r="1610" spans="1:1">
      <c r="A1610" s="187"/>
    </row>
    <row r="1611" spans="1:1">
      <c r="A1611" s="187"/>
    </row>
    <row r="1612" spans="1:1">
      <c r="A1612" s="187"/>
    </row>
    <row r="1613" spans="1:1">
      <c r="A1613" s="187"/>
    </row>
    <row r="1614" spans="1:1">
      <c r="A1614" s="187"/>
    </row>
    <row r="1615" spans="1:1">
      <c r="A1615" s="187"/>
    </row>
    <row r="1616" spans="1:1">
      <c r="A1616" s="187"/>
    </row>
    <row r="1617" spans="1:1">
      <c r="A1617" s="187"/>
    </row>
    <row r="1618" spans="1:1">
      <c r="A1618" s="187"/>
    </row>
    <row r="1619" spans="1:1">
      <c r="A1619" s="187"/>
    </row>
    <row r="1620" spans="1:1">
      <c r="A1620" s="187"/>
    </row>
    <row r="1621" spans="1:1">
      <c r="A1621" s="187"/>
    </row>
    <row r="1622" spans="1:1">
      <c r="A1622" s="187"/>
    </row>
    <row r="1623" spans="1:1">
      <c r="A1623" s="187"/>
    </row>
    <row r="1624" spans="1:1">
      <c r="A1624" s="187"/>
    </row>
    <row r="1625" spans="1:1">
      <c r="A1625" s="187"/>
    </row>
    <row r="1626" spans="1:1">
      <c r="A1626" s="187"/>
    </row>
    <row r="1627" spans="1:1">
      <c r="A1627" s="187"/>
    </row>
    <row r="1628" spans="1:1">
      <c r="A1628" s="187"/>
    </row>
    <row r="1629" spans="1:1">
      <c r="A1629" s="187"/>
    </row>
    <row r="1630" spans="1:1">
      <c r="A1630" s="187"/>
    </row>
    <row r="1631" spans="1:1">
      <c r="A1631" s="187"/>
    </row>
    <row r="1632" spans="1:1">
      <c r="A1632" s="187"/>
    </row>
    <row r="1633" spans="1:1">
      <c r="A1633" s="187"/>
    </row>
    <row r="1634" spans="1:1">
      <c r="A1634" s="187"/>
    </row>
    <row r="1635" spans="1:1">
      <c r="A1635" s="187"/>
    </row>
    <row r="1636" spans="1:1">
      <c r="A1636" s="187"/>
    </row>
    <row r="1637" spans="1:1">
      <c r="A1637" s="187"/>
    </row>
    <row r="1638" spans="1:1">
      <c r="A1638" s="187"/>
    </row>
    <row r="1639" spans="1:1">
      <c r="A1639" s="187"/>
    </row>
    <row r="1640" spans="1:1">
      <c r="A1640" s="187"/>
    </row>
    <row r="1641" spans="1:1">
      <c r="A1641" s="187"/>
    </row>
    <row r="1642" spans="1:1">
      <c r="A1642" s="187"/>
    </row>
    <row r="1643" spans="1:1">
      <c r="A1643" s="187"/>
    </row>
    <row r="1644" spans="1:1">
      <c r="A1644" s="187"/>
    </row>
    <row r="1645" spans="1:1">
      <c r="A1645" s="187"/>
    </row>
    <row r="1646" spans="1:1">
      <c r="A1646" s="187"/>
    </row>
    <row r="1647" spans="1:1">
      <c r="A1647" s="187"/>
    </row>
    <row r="1648" spans="1:1">
      <c r="A1648" s="187"/>
    </row>
    <row r="1649" spans="1:1">
      <c r="A1649" s="187"/>
    </row>
    <row r="1650" spans="1:1">
      <c r="A1650" s="187"/>
    </row>
    <row r="1651" spans="1:1">
      <c r="A1651" s="187"/>
    </row>
    <row r="1652" spans="1:1">
      <c r="A1652" s="187"/>
    </row>
    <row r="1653" spans="1:1">
      <c r="A1653" s="187"/>
    </row>
    <row r="1654" spans="1:1">
      <c r="A1654" s="187"/>
    </row>
    <row r="1655" spans="1:1">
      <c r="A1655" s="187"/>
    </row>
    <row r="1656" spans="1:1">
      <c r="A1656" s="187"/>
    </row>
    <row r="1657" spans="1:1">
      <c r="A1657" s="187"/>
    </row>
    <row r="1658" spans="1:1">
      <c r="A1658" s="187"/>
    </row>
    <row r="1659" spans="1:1">
      <c r="A1659" s="187"/>
    </row>
    <row r="1660" spans="1:1">
      <c r="A1660" s="187"/>
    </row>
    <row r="1661" spans="1:1">
      <c r="A1661" s="187"/>
    </row>
    <row r="1662" spans="1:1">
      <c r="A1662" s="187"/>
    </row>
    <row r="1663" spans="1:1">
      <c r="A1663" s="187"/>
    </row>
    <row r="1664" spans="1:1">
      <c r="A1664" s="187"/>
    </row>
    <row r="1665" spans="1:1">
      <c r="A1665" s="187"/>
    </row>
    <row r="1666" spans="1:1">
      <c r="A1666" s="187"/>
    </row>
    <row r="1667" spans="1:1">
      <c r="A1667" s="187"/>
    </row>
    <row r="1668" spans="1:1">
      <c r="A1668" s="187"/>
    </row>
    <row r="1669" spans="1:1">
      <c r="A1669" s="187"/>
    </row>
    <row r="1670" spans="1:1">
      <c r="A1670" s="187"/>
    </row>
    <row r="1671" spans="1:1">
      <c r="A1671" s="187"/>
    </row>
    <row r="1672" spans="1:1">
      <c r="A1672" s="187"/>
    </row>
    <row r="1673" spans="1:1">
      <c r="A1673" s="187"/>
    </row>
    <row r="1674" spans="1:1">
      <c r="A1674" s="187"/>
    </row>
    <row r="1675" spans="1:1">
      <c r="A1675" s="187"/>
    </row>
    <row r="1676" spans="1:1">
      <c r="A1676" s="187"/>
    </row>
    <row r="1677" spans="1:1">
      <c r="A1677" s="187"/>
    </row>
    <row r="1678" spans="1:1">
      <c r="A1678" s="187"/>
    </row>
    <row r="1679" spans="1:1">
      <c r="A1679" s="187"/>
    </row>
    <row r="1680" spans="1:1">
      <c r="A1680" s="187"/>
    </row>
    <row r="1681" spans="1:1">
      <c r="A1681" s="187"/>
    </row>
    <row r="1682" spans="1:1">
      <c r="A1682" s="187"/>
    </row>
    <row r="1683" spans="1:1">
      <c r="A1683" s="187"/>
    </row>
    <row r="1684" spans="1:1">
      <c r="A1684" s="187"/>
    </row>
    <row r="1685" spans="1:1">
      <c r="A1685" s="187"/>
    </row>
    <row r="1686" spans="1:1">
      <c r="A1686" s="187"/>
    </row>
    <row r="1687" spans="1:1">
      <c r="A1687" s="187"/>
    </row>
    <row r="1688" spans="1:1">
      <c r="A1688" s="187"/>
    </row>
    <row r="1689" spans="1:1">
      <c r="A1689" s="187"/>
    </row>
    <row r="1690" spans="1:1">
      <c r="A1690" s="187"/>
    </row>
    <row r="1691" spans="1:1">
      <c r="A1691" s="187"/>
    </row>
    <row r="1692" spans="1:1">
      <c r="A1692" s="187"/>
    </row>
    <row r="1693" spans="1:1">
      <c r="A1693" s="187"/>
    </row>
    <row r="1694" spans="1:1">
      <c r="A1694" s="187"/>
    </row>
    <row r="1695" spans="1:1">
      <c r="A1695" s="187"/>
    </row>
    <row r="1696" spans="1:1">
      <c r="A1696" s="187"/>
    </row>
    <row r="1697" spans="1:1">
      <c r="A1697" s="187"/>
    </row>
    <row r="1698" spans="1:1">
      <c r="A1698" s="187"/>
    </row>
    <row r="1699" spans="1:1">
      <c r="A1699" s="187"/>
    </row>
    <row r="1700" spans="1:1">
      <c r="A1700" s="187"/>
    </row>
    <row r="1701" spans="1:1">
      <c r="A1701" s="187"/>
    </row>
    <row r="1702" spans="1:1">
      <c r="A1702" s="187"/>
    </row>
    <row r="1703" spans="1:1">
      <c r="A1703" s="187"/>
    </row>
    <row r="1704" spans="1:1">
      <c r="A1704" s="187"/>
    </row>
    <row r="1705" spans="1:1">
      <c r="A1705" s="187"/>
    </row>
    <row r="1706" spans="1:1">
      <c r="A1706" s="187"/>
    </row>
    <row r="1707" spans="1:1">
      <c r="A1707" s="187"/>
    </row>
    <row r="1708" spans="1:1">
      <c r="A1708" s="187"/>
    </row>
    <row r="1709" spans="1:1">
      <c r="A1709" s="187"/>
    </row>
    <row r="1710" spans="1:1">
      <c r="A1710" s="187"/>
    </row>
    <row r="1711" spans="1:1">
      <c r="A1711" s="187"/>
    </row>
    <row r="1712" spans="1:1">
      <c r="A1712" s="187"/>
    </row>
    <row r="1713" spans="1:1">
      <c r="A1713" s="187"/>
    </row>
    <row r="1714" spans="1:1">
      <c r="A1714" s="187"/>
    </row>
    <row r="1715" spans="1:1">
      <c r="A1715" s="187"/>
    </row>
    <row r="1716" spans="1:1">
      <c r="A1716" s="187"/>
    </row>
    <row r="1717" spans="1:1">
      <c r="A1717" s="187"/>
    </row>
    <row r="1718" spans="1:1">
      <c r="A1718" s="187"/>
    </row>
    <row r="1719" spans="1:1">
      <c r="A1719" s="187"/>
    </row>
    <row r="1720" spans="1:1">
      <c r="A1720" s="187"/>
    </row>
    <row r="1721" spans="1:1">
      <c r="A1721" s="187"/>
    </row>
    <row r="1722" spans="1:1">
      <c r="A1722" s="187"/>
    </row>
    <row r="1723" spans="1:1">
      <c r="A1723" s="187"/>
    </row>
    <row r="1724" spans="1:1">
      <c r="A1724" s="187"/>
    </row>
    <row r="1725" spans="1:1">
      <c r="A1725" s="187"/>
    </row>
    <row r="1726" spans="1:1">
      <c r="A1726" s="187"/>
    </row>
    <row r="1727" spans="1:1">
      <c r="A1727" s="187"/>
    </row>
    <row r="1728" spans="1:1">
      <c r="A1728" s="187"/>
    </row>
    <row r="1729" spans="1:1">
      <c r="A1729" s="187"/>
    </row>
    <row r="1730" spans="1:1">
      <c r="A1730" s="187"/>
    </row>
    <row r="1731" spans="1:1">
      <c r="A1731" s="187"/>
    </row>
    <row r="1732" spans="1:1">
      <c r="A1732" s="187"/>
    </row>
    <row r="1733" spans="1:1">
      <c r="A1733" s="187"/>
    </row>
    <row r="1734" spans="1:1">
      <c r="A1734" s="187"/>
    </row>
    <row r="1735" spans="1:1">
      <c r="A1735" s="187"/>
    </row>
    <row r="1736" spans="1:1">
      <c r="A1736" s="187"/>
    </row>
    <row r="1737" spans="1:1">
      <c r="A1737" s="187"/>
    </row>
    <row r="1738" spans="1:1">
      <c r="A1738" s="187"/>
    </row>
    <row r="1739" spans="1:1">
      <c r="A1739" s="187"/>
    </row>
    <row r="1740" spans="1:1">
      <c r="A1740" s="187"/>
    </row>
    <row r="1741" spans="1:1">
      <c r="A1741" s="187"/>
    </row>
    <row r="1742" spans="1:1">
      <c r="A1742" s="187"/>
    </row>
    <row r="1743" spans="1:1">
      <c r="A1743" s="187"/>
    </row>
    <row r="1744" spans="1:1">
      <c r="A1744" s="187"/>
    </row>
    <row r="1745" spans="1:1">
      <c r="A1745" s="187"/>
    </row>
    <row r="1746" spans="1:1">
      <c r="A1746" s="187"/>
    </row>
    <row r="1747" spans="1:1">
      <c r="A1747" s="187"/>
    </row>
    <row r="1748" spans="1:1">
      <c r="A1748" s="187"/>
    </row>
    <row r="1749" spans="1:1">
      <c r="A1749" s="187"/>
    </row>
    <row r="1750" spans="1:1">
      <c r="A1750" s="187"/>
    </row>
    <row r="1751" spans="1:1">
      <c r="A1751" s="187"/>
    </row>
    <row r="1752" spans="1:1">
      <c r="A1752" s="187"/>
    </row>
    <row r="1753" spans="1:1">
      <c r="A1753" s="187"/>
    </row>
    <row r="1754" spans="1:1">
      <c r="A1754" s="187"/>
    </row>
    <row r="1755" spans="1:1">
      <c r="A1755" s="187"/>
    </row>
    <row r="1756" spans="1:1">
      <c r="A1756" s="187"/>
    </row>
    <row r="1757" spans="1:1">
      <c r="A1757" s="187"/>
    </row>
    <row r="1758" spans="1:1">
      <c r="A1758" s="187"/>
    </row>
    <row r="1759" spans="1:1">
      <c r="A1759" s="187"/>
    </row>
    <row r="1760" spans="1:1">
      <c r="A1760" s="187"/>
    </row>
    <row r="1761" spans="1:1">
      <c r="A1761" s="187"/>
    </row>
    <row r="1762" spans="1:1">
      <c r="A1762" s="187"/>
    </row>
    <row r="1763" spans="1:1">
      <c r="A1763" s="187"/>
    </row>
    <row r="1764" spans="1:1">
      <c r="A1764" s="187"/>
    </row>
    <row r="1765" spans="1:1">
      <c r="A1765" s="187"/>
    </row>
    <row r="1766" spans="1:1">
      <c r="A1766" s="187"/>
    </row>
    <row r="1767" spans="1:1">
      <c r="A1767" s="187"/>
    </row>
    <row r="1768" spans="1:1">
      <c r="A1768" s="187"/>
    </row>
    <row r="1769" spans="1:1">
      <c r="A1769" s="187"/>
    </row>
    <row r="1770" spans="1:1">
      <c r="A1770" s="187"/>
    </row>
    <row r="1771" spans="1:1">
      <c r="A1771" s="187"/>
    </row>
    <row r="1772" spans="1:1">
      <c r="A1772" s="187"/>
    </row>
    <row r="1773" spans="1:1">
      <c r="A1773" s="187"/>
    </row>
    <row r="1774" spans="1:1">
      <c r="A1774" s="187"/>
    </row>
    <row r="1775" spans="1:1">
      <c r="A1775" s="187"/>
    </row>
    <row r="1776" spans="1:1">
      <c r="A1776" s="187"/>
    </row>
    <row r="1777" spans="1:1">
      <c r="A1777" s="187"/>
    </row>
    <row r="1778" spans="1:1">
      <c r="A1778" s="187"/>
    </row>
    <row r="1779" spans="1:1">
      <c r="A1779" s="187"/>
    </row>
    <row r="1780" spans="1:1">
      <c r="A1780" s="187"/>
    </row>
    <row r="1781" spans="1:1">
      <c r="A1781" s="187"/>
    </row>
    <row r="1782" spans="1:1">
      <c r="A1782" s="187"/>
    </row>
    <row r="1783" spans="1:1">
      <c r="A1783" s="187"/>
    </row>
    <row r="1784" spans="1:1">
      <c r="A1784" s="187"/>
    </row>
    <row r="1785" spans="1:1">
      <c r="A1785" s="187"/>
    </row>
    <row r="1786" spans="1:1">
      <c r="A1786" s="187"/>
    </row>
    <row r="1787" spans="1:1">
      <c r="A1787" s="187"/>
    </row>
    <row r="1788" spans="1:1">
      <c r="A1788" s="187"/>
    </row>
    <row r="1789" spans="1:1">
      <c r="A1789" s="187"/>
    </row>
    <row r="1790" spans="1:1">
      <c r="A1790" s="187"/>
    </row>
    <row r="1791" spans="1:1">
      <c r="A1791" s="187"/>
    </row>
    <row r="1792" spans="1:1">
      <c r="A1792" s="187"/>
    </row>
    <row r="1793" spans="1:1">
      <c r="A1793" s="187"/>
    </row>
    <row r="1794" spans="1:1">
      <c r="A1794" s="187"/>
    </row>
    <row r="1795" spans="1:1">
      <c r="A1795" s="187"/>
    </row>
    <row r="1796" spans="1:1">
      <c r="A1796" s="187"/>
    </row>
    <row r="1797" spans="1:1">
      <c r="A1797" s="187"/>
    </row>
    <row r="1798" spans="1:1">
      <c r="A1798" s="187"/>
    </row>
    <row r="1799" spans="1:1">
      <c r="A1799" s="187"/>
    </row>
    <row r="1800" spans="1:1">
      <c r="A1800" s="187"/>
    </row>
    <row r="1801" spans="1:1">
      <c r="A1801" s="187"/>
    </row>
    <row r="1802" spans="1:1">
      <c r="A1802" s="187"/>
    </row>
    <row r="1803" spans="1:1">
      <c r="A1803" s="187"/>
    </row>
    <row r="1804" spans="1:1">
      <c r="A1804" s="187"/>
    </row>
    <row r="1805" spans="1:1">
      <c r="A1805" s="187"/>
    </row>
    <row r="1806" spans="1:1">
      <c r="A1806" s="187"/>
    </row>
    <row r="1807" spans="1:1">
      <c r="A1807" s="187"/>
    </row>
    <row r="1808" spans="1:1">
      <c r="A1808" s="187"/>
    </row>
    <row r="1809" spans="1:1">
      <c r="A1809" s="187"/>
    </row>
    <row r="1810" spans="1:1">
      <c r="A1810" s="187"/>
    </row>
    <row r="1811" spans="1:1">
      <c r="A1811" s="187"/>
    </row>
    <row r="1812" spans="1:1">
      <c r="A1812" s="187"/>
    </row>
    <row r="1813" spans="1:1">
      <c r="A1813" s="187"/>
    </row>
    <row r="1814" spans="1:1">
      <c r="A1814" s="187"/>
    </row>
    <row r="1815" spans="1:1">
      <c r="A1815" s="187"/>
    </row>
    <row r="1816" spans="1:1">
      <c r="A1816" s="187"/>
    </row>
    <row r="1817" spans="1:1">
      <c r="A1817" s="187"/>
    </row>
    <row r="1818" spans="1:1">
      <c r="A1818" s="187"/>
    </row>
    <row r="1819" spans="1:1">
      <c r="A1819" s="187"/>
    </row>
    <row r="1820" spans="1:1">
      <c r="A1820" s="187"/>
    </row>
    <row r="1821" spans="1:1">
      <c r="A1821" s="187"/>
    </row>
    <row r="1822" spans="1:1">
      <c r="A1822" s="187"/>
    </row>
    <row r="1823" spans="1:1">
      <c r="A1823" s="187"/>
    </row>
    <row r="1824" spans="1:1">
      <c r="A1824" s="187"/>
    </row>
    <row r="1825" spans="1:1">
      <c r="A1825" s="187"/>
    </row>
    <row r="1826" spans="1:1">
      <c r="A1826" s="187"/>
    </row>
    <row r="1827" spans="1:1">
      <c r="A1827" s="187"/>
    </row>
    <row r="1828" spans="1:1">
      <c r="A1828" s="187"/>
    </row>
    <row r="1829" spans="1:1">
      <c r="A1829" s="187"/>
    </row>
    <row r="1830" spans="1:1">
      <c r="A1830" s="187"/>
    </row>
    <row r="1831" spans="1:1">
      <c r="A1831" s="187"/>
    </row>
    <row r="1832" spans="1:1">
      <c r="A1832" s="187"/>
    </row>
    <row r="1833" spans="1:1">
      <c r="A1833" s="187"/>
    </row>
    <row r="1834" spans="1:1">
      <c r="A1834" s="187"/>
    </row>
    <row r="1835" spans="1:1">
      <c r="A1835" s="187"/>
    </row>
    <row r="1836" spans="1:1">
      <c r="A1836" s="187"/>
    </row>
    <row r="1837" spans="1:1">
      <c r="A1837" s="187"/>
    </row>
    <row r="1838" spans="1:1">
      <c r="A1838" s="187"/>
    </row>
    <row r="1839" spans="1:1">
      <c r="A1839" s="187"/>
    </row>
    <row r="1840" spans="1:1">
      <c r="A1840" s="187"/>
    </row>
    <row r="1841" spans="1:1">
      <c r="A1841" s="187"/>
    </row>
    <row r="1842" spans="1:1">
      <c r="A1842" s="187"/>
    </row>
    <row r="1843" spans="1:1">
      <c r="A1843" s="187"/>
    </row>
    <row r="1844" spans="1:1">
      <c r="A1844" s="187"/>
    </row>
    <row r="1845" spans="1:1">
      <c r="A1845" s="187"/>
    </row>
    <row r="1846" spans="1:1">
      <c r="A1846" s="187"/>
    </row>
    <row r="1847" spans="1:1">
      <c r="A1847" s="187"/>
    </row>
    <row r="1848" spans="1:1">
      <c r="A1848" s="187"/>
    </row>
    <row r="1849" spans="1:1">
      <c r="A1849" s="187"/>
    </row>
    <row r="1850" spans="1:1">
      <c r="A1850" s="187"/>
    </row>
    <row r="1851" spans="1:1">
      <c r="A1851" s="187"/>
    </row>
    <row r="1852" spans="1:1">
      <c r="A1852" s="187"/>
    </row>
    <row r="1853" spans="1:1">
      <c r="A1853" s="187"/>
    </row>
    <row r="1854" spans="1:1">
      <c r="A1854" s="187"/>
    </row>
    <row r="1855" spans="1:1">
      <c r="A1855" s="187"/>
    </row>
    <row r="1856" spans="1:1">
      <c r="A1856" s="187"/>
    </row>
    <row r="1857" spans="1:1">
      <c r="A1857" s="187"/>
    </row>
    <row r="1858" spans="1:1">
      <c r="A1858" s="187"/>
    </row>
    <row r="1859" spans="1:1">
      <c r="A1859" s="187"/>
    </row>
    <row r="1860" spans="1:1">
      <c r="A1860" s="187"/>
    </row>
    <row r="1861" spans="1:1">
      <c r="A1861" s="187"/>
    </row>
    <row r="1862" spans="1:1">
      <c r="A1862" s="187"/>
    </row>
    <row r="1863" spans="1:1">
      <c r="A1863" s="187"/>
    </row>
    <row r="1864" spans="1:1">
      <c r="A1864" s="187"/>
    </row>
    <row r="1865" spans="1:1">
      <c r="A1865" s="187"/>
    </row>
    <row r="1866" spans="1:1">
      <c r="A1866" s="187"/>
    </row>
    <row r="1867" spans="1:1">
      <c r="A1867" s="187"/>
    </row>
    <row r="1868" spans="1:1">
      <c r="A1868" s="187"/>
    </row>
    <row r="1869" spans="1:1">
      <c r="A1869" s="187"/>
    </row>
    <row r="1870" spans="1:1">
      <c r="A1870" s="187"/>
    </row>
    <row r="1871" spans="1:1">
      <c r="A1871" s="187"/>
    </row>
    <row r="1872" spans="1:1">
      <c r="A1872" s="187"/>
    </row>
    <row r="1873" spans="1:1">
      <c r="A1873" s="187"/>
    </row>
    <row r="1874" spans="1:1">
      <c r="A1874" s="187"/>
    </row>
    <row r="1875" spans="1:1">
      <c r="A1875" s="187"/>
    </row>
    <row r="1876" spans="1:1">
      <c r="A1876" s="187"/>
    </row>
    <row r="1877" spans="1:1">
      <c r="A1877" s="187"/>
    </row>
    <row r="1878" spans="1:1">
      <c r="A1878" s="187"/>
    </row>
    <row r="1879" spans="1:1">
      <c r="A1879" s="187"/>
    </row>
    <row r="1880" spans="1:1">
      <c r="A1880" s="187"/>
    </row>
    <row r="1881" spans="1:1">
      <c r="A1881" s="187"/>
    </row>
    <row r="1882" spans="1:1">
      <c r="A1882" s="187"/>
    </row>
    <row r="1883" spans="1:1">
      <c r="A1883" s="187"/>
    </row>
    <row r="1884" spans="1:1">
      <c r="A1884" s="187"/>
    </row>
    <row r="1885" spans="1:1">
      <c r="A1885" s="187"/>
    </row>
    <row r="1886" spans="1:1">
      <c r="A1886" s="187"/>
    </row>
    <row r="1887" spans="1:1">
      <c r="A1887" s="187"/>
    </row>
    <row r="1888" spans="1:1">
      <c r="A1888" s="187"/>
    </row>
    <row r="1889" spans="1:1">
      <c r="A1889" s="187"/>
    </row>
    <row r="1890" spans="1:1">
      <c r="A1890" s="187"/>
    </row>
    <row r="1891" spans="1:1">
      <c r="A1891" s="187"/>
    </row>
    <row r="1892" spans="1:1">
      <c r="A1892" s="187"/>
    </row>
    <row r="1893" spans="1:1">
      <c r="A1893" s="187"/>
    </row>
    <row r="1894" spans="1:1">
      <c r="A1894" s="187"/>
    </row>
    <row r="1895" spans="1:1">
      <c r="A1895" s="187"/>
    </row>
    <row r="1896" spans="1:1">
      <c r="A1896" s="187"/>
    </row>
    <row r="1897" spans="1:1">
      <c r="A1897" s="187"/>
    </row>
    <row r="1898" spans="1:1">
      <c r="A1898" s="187"/>
    </row>
    <row r="1899" spans="1:1">
      <c r="A1899" s="187"/>
    </row>
    <row r="1900" spans="1:1">
      <c r="A1900" s="187"/>
    </row>
    <row r="1901" spans="1:1">
      <c r="A1901" s="187"/>
    </row>
    <row r="1902" spans="1:1">
      <c r="A1902" s="187"/>
    </row>
    <row r="1903" spans="1:1">
      <c r="A1903" s="187"/>
    </row>
    <row r="1904" spans="1:1">
      <c r="A1904" s="187"/>
    </row>
    <row r="1905" spans="1:1">
      <c r="A1905" s="187"/>
    </row>
    <row r="1906" spans="1:1">
      <c r="A1906" s="187"/>
    </row>
    <row r="1907" spans="1:1">
      <c r="A1907" s="187"/>
    </row>
    <row r="1908" spans="1:1">
      <c r="A1908" s="187"/>
    </row>
    <row r="1909" spans="1:1">
      <c r="A1909" s="187"/>
    </row>
    <row r="1910" spans="1:1">
      <c r="A1910" s="187"/>
    </row>
    <row r="1911" spans="1:1">
      <c r="A1911" s="187"/>
    </row>
    <row r="1912" spans="1:1">
      <c r="A1912" s="187"/>
    </row>
    <row r="1913" spans="1:1">
      <c r="A1913" s="187"/>
    </row>
    <row r="1914" spans="1:1">
      <c r="A1914" s="187"/>
    </row>
    <row r="1915" spans="1:1">
      <c r="A1915" s="187"/>
    </row>
    <row r="1916" spans="1:1">
      <c r="A1916" s="187"/>
    </row>
    <row r="1917" spans="1:1">
      <c r="A1917" s="187"/>
    </row>
    <row r="1918" spans="1:1">
      <c r="A1918" s="187"/>
    </row>
    <row r="1919" spans="1:1">
      <c r="A1919" s="187"/>
    </row>
    <row r="1920" spans="1:1">
      <c r="A1920" s="187"/>
    </row>
    <row r="1921" spans="1:1">
      <c r="A1921" s="187"/>
    </row>
    <row r="1922" spans="1:1">
      <c r="A1922" s="187"/>
    </row>
    <row r="1923" spans="1:1">
      <c r="A1923" s="187"/>
    </row>
    <row r="1924" spans="1:1">
      <c r="A1924" s="187"/>
    </row>
    <row r="1925" spans="1:1">
      <c r="A1925" s="187"/>
    </row>
    <row r="1926" spans="1:1">
      <c r="A1926" s="187"/>
    </row>
    <row r="1927" spans="1:1">
      <c r="A1927" s="187"/>
    </row>
    <row r="1928" spans="1:1">
      <c r="A1928" s="187"/>
    </row>
    <row r="1929" spans="1:1">
      <c r="A1929" s="187"/>
    </row>
    <row r="1930" spans="1:1">
      <c r="A1930" s="187"/>
    </row>
    <row r="1931" spans="1:1">
      <c r="A1931" s="187"/>
    </row>
    <row r="1932" spans="1:1">
      <c r="A1932" s="187"/>
    </row>
    <row r="1933" spans="1:1">
      <c r="A1933" s="187"/>
    </row>
    <row r="1934" spans="1:1">
      <c r="A1934" s="187"/>
    </row>
    <row r="1935" spans="1:1">
      <c r="A1935" s="187"/>
    </row>
    <row r="1936" spans="1:1">
      <c r="A1936" s="187"/>
    </row>
    <row r="1937" spans="1:1">
      <c r="A1937" s="187"/>
    </row>
    <row r="1938" spans="1:1">
      <c r="A1938" s="187"/>
    </row>
    <row r="1939" spans="1:1">
      <c r="A1939" s="187"/>
    </row>
    <row r="1940" spans="1:1">
      <c r="A1940" s="187"/>
    </row>
    <row r="1941" spans="1:1">
      <c r="A1941" s="187"/>
    </row>
    <row r="1942" spans="1:1">
      <c r="A1942" s="187"/>
    </row>
    <row r="1943" spans="1:1">
      <c r="A1943" s="187"/>
    </row>
    <row r="1944" spans="1:1">
      <c r="A1944" s="187"/>
    </row>
    <row r="1945" spans="1:1">
      <c r="A1945" s="187"/>
    </row>
    <row r="1946" spans="1:1">
      <c r="A1946" s="187"/>
    </row>
    <row r="1947" spans="1:1">
      <c r="A1947" s="187"/>
    </row>
    <row r="1948" spans="1:1">
      <c r="A1948" s="187"/>
    </row>
    <row r="1949" spans="1:1">
      <c r="A1949" s="187"/>
    </row>
    <row r="1950" spans="1:1">
      <c r="A1950" s="187"/>
    </row>
    <row r="1951" spans="1:1">
      <c r="A1951" s="187"/>
    </row>
    <row r="1952" spans="1:1">
      <c r="A1952" s="187"/>
    </row>
    <row r="1953" spans="1:1">
      <c r="A1953" s="187"/>
    </row>
    <row r="1954" spans="1:1">
      <c r="A1954" s="187"/>
    </row>
    <row r="1955" spans="1:1">
      <c r="A1955" s="187"/>
    </row>
    <row r="1956" spans="1:1">
      <c r="A1956" s="187"/>
    </row>
    <row r="1957" spans="1:1">
      <c r="A1957" s="187"/>
    </row>
    <row r="1958" spans="1:1">
      <c r="A1958" s="187"/>
    </row>
    <row r="1959" spans="1:1">
      <c r="A1959" s="187"/>
    </row>
    <row r="1960" spans="1:1">
      <c r="A1960" s="187"/>
    </row>
    <row r="1961" spans="1:1">
      <c r="A1961" s="187"/>
    </row>
    <row r="1962" spans="1:1">
      <c r="A1962" s="187"/>
    </row>
    <row r="1963" spans="1:1">
      <c r="A1963" s="187"/>
    </row>
    <row r="1964" spans="1:1">
      <c r="A1964" s="187"/>
    </row>
    <row r="1965" spans="1:1">
      <c r="A1965" s="187"/>
    </row>
    <row r="1966" spans="1:1">
      <c r="A1966" s="187"/>
    </row>
    <row r="1967" spans="1:1">
      <c r="A1967" s="187"/>
    </row>
    <row r="1968" spans="1:1">
      <c r="A1968" s="187"/>
    </row>
    <row r="1969" spans="1:1">
      <c r="A1969" s="187"/>
    </row>
    <row r="1970" spans="1:1">
      <c r="A1970" s="187"/>
    </row>
    <row r="1971" spans="1:1">
      <c r="A1971" s="187"/>
    </row>
    <row r="1972" spans="1:1">
      <c r="A1972" s="187"/>
    </row>
    <row r="1973" spans="1:1">
      <c r="A1973" s="187"/>
    </row>
    <row r="1974" spans="1:1">
      <c r="A1974" s="187"/>
    </row>
    <row r="1975" spans="1:1">
      <c r="A1975" s="187"/>
    </row>
    <row r="1976" spans="1:1">
      <c r="A1976" s="187"/>
    </row>
    <row r="1977" spans="1:1">
      <c r="A1977" s="187"/>
    </row>
    <row r="1978" spans="1:1">
      <c r="A1978" s="187"/>
    </row>
    <row r="1979" spans="1:1">
      <c r="A1979" s="187"/>
    </row>
    <row r="1980" spans="1:1">
      <c r="A1980" s="187"/>
    </row>
    <row r="1981" spans="1:1">
      <c r="A1981" s="187"/>
    </row>
    <row r="1982" spans="1:1">
      <c r="A1982" s="187"/>
    </row>
    <row r="1983" spans="1:1">
      <c r="A1983" s="187"/>
    </row>
    <row r="1984" spans="1:1">
      <c r="A1984" s="187"/>
    </row>
    <row r="1985" spans="1:1">
      <c r="A1985" s="187"/>
    </row>
    <row r="1986" spans="1:1">
      <c r="A1986" s="187"/>
    </row>
    <row r="1987" spans="1:1">
      <c r="A1987" s="187"/>
    </row>
    <row r="1988" spans="1:1">
      <c r="A1988" s="187"/>
    </row>
    <row r="1989" spans="1:1">
      <c r="A1989" s="187"/>
    </row>
    <row r="1990" spans="1:1">
      <c r="A1990" s="187"/>
    </row>
    <row r="1991" spans="1:1">
      <c r="A1991" s="187"/>
    </row>
    <row r="1992" spans="1:1">
      <c r="A1992" s="187"/>
    </row>
    <row r="1993" spans="1:1">
      <c r="A1993" s="187"/>
    </row>
    <row r="1994" spans="1:1">
      <c r="A1994" s="187"/>
    </row>
    <row r="1995" spans="1:1">
      <c r="A1995" s="187"/>
    </row>
    <row r="1996" spans="1:1">
      <c r="A1996" s="187"/>
    </row>
    <row r="1997" spans="1:1">
      <c r="A1997" s="187"/>
    </row>
    <row r="1998" spans="1:1">
      <c r="A1998" s="187"/>
    </row>
    <row r="1999" spans="1:1">
      <c r="A1999" s="187"/>
    </row>
    <row r="2000" spans="1:1">
      <c r="A2000" s="187"/>
    </row>
    <row r="2001" spans="1:1">
      <c r="A2001" s="187"/>
    </row>
    <row r="2002" spans="1:1">
      <c r="A2002" s="187"/>
    </row>
    <row r="2003" spans="1:1">
      <c r="A2003" s="187"/>
    </row>
    <row r="2004" spans="1:1">
      <c r="A2004" s="187"/>
    </row>
    <row r="2005" spans="1:1">
      <c r="A2005" s="187"/>
    </row>
    <row r="2006" spans="1:1">
      <c r="A2006" s="187"/>
    </row>
    <row r="2007" spans="1:1">
      <c r="A2007" s="187"/>
    </row>
    <row r="2008" spans="1:1">
      <c r="A2008" s="187"/>
    </row>
    <row r="2009" spans="1:1">
      <c r="A2009" s="187"/>
    </row>
    <row r="2010" spans="1:1">
      <c r="A2010" s="187"/>
    </row>
    <row r="2011" spans="1:1">
      <c r="A2011" s="187"/>
    </row>
    <row r="2012" spans="1:1">
      <c r="A2012" s="187"/>
    </row>
    <row r="2013" spans="1:1">
      <c r="A2013" s="187"/>
    </row>
    <row r="2014" spans="1:1">
      <c r="A2014" s="187"/>
    </row>
    <row r="2015" spans="1:1">
      <c r="A2015" s="187"/>
    </row>
    <row r="2016" spans="1:1">
      <c r="A2016" s="187"/>
    </row>
    <row r="2017" spans="1:1">
      <c r="A2017" s="187"/>
    </row>
    <row r="2018" spans="1:1">
      <c r="A2018" s="187"/>
    </row>
    <row r="2019" spans="1:1">
      <c r="A2019" s="187"/>
    </row>
    <row r="2020" spans="1:1">
      <c r="A2020" s="187"/>
    </row>
    <row r="2021" spans="1:1">
      <c r="A2021" s="187"/>
    </row>
    <row r="2022" spans="1:1">
      <c r="A2022" s="187"/>
    </row>
    <row r="2023" spans="1:1">
      <c r="A2023" s="187"/>
    </row>
    <row r="2024" spans="1:1">
      <c r="A2024" s="187"/>
    </row>
    <row r="2025" spans="1:1">
      <c r="A2025" s="187"/>
    </row>
    <row r="2026" spans="1:1">
      <c r="A2026" s="187"/>
    </row>
    <row r="2027" spans="1:1">
      <c r="A2027" s="187"/>
    </row>
    <row r="2028" spans="1:1">
      <c r="A2028" s="187"/>
    </row>
    <row r="2029" spans="1:1">
      <c r="A2029" s="187"/>
    </row>
    <row r="2030" spans="1:1">
      <c r="A2030" s="187"/>
    </row>
    <row r="2031" spans="1:1">
      <c r="A2031" s="187"/>
    </row>
    <row r="2032" spans="1:1">
      <c r="A2032" s="187"/>
    </row>
    <row r="2033" spans="1:1">
      <c r="A2033" s="187"/>
    </row>
    <row r="2034" spans="1:1">
      <c r="A2034" s="187"/>
    </row>
    <row r="2035" spans="1:1">
      <c r="A2035" s="187"/>
    </row>
    <row r="2036" spans="1:1">
      <c r="A2036" s="187"/>
    </row>
    <row r="2037" spans="1:1">
      <c r="A2037" s="187"/>
    </row>
    <row r="2038" spans="1:1">
      <c r="A2038" s="187"/>
    </row>
    <row r="2039" spans="1:1">
      <c r="A2039" s="187"/>
    </row>
    <row r="2040" spans="1:1">
      <c r="A2040" s="187"/>
    </row>
    <row r="2041" spans="1:1">
      <c r="A2041" s="187"/>
    </row>
    <row r="2042" spans="1:1">
      <c r="A2042" s="187"/>
    </row>
    <row r="2043" spans="1:1">
      <c r="A2043" s="187"/>
    </row>
    <row r="2044" spans="1:1">
      <c r="A2044" s="187"/>
    </row>
    <row r="2045" spans="1:1">
      <c r="A2045" s="187"/>
    </row>
    <row r="2046" spans="1:1">
      <c r="A2046" s="187"/>
    </row>
    <row r="2047" spans="1:1">
      <c r="A2047" s="187"/>
    </row>
    <row r="2048" spans="1:1">
      <c r="A2048" s="187"/>
    </row>
    <row r="2049" spans="1:1">
      <c r="A2049" s="187"/>
    </row>
    <row r="2050" spans="1:1">
      <c r="A2050" s="187"/>
    </row>
    <row r="2051" spans="1:1">
      <c r="A2051" s="187"/>
    </row>
    <row r="2052" spans="1:1">
      <c r="A2052" s="187"/>
    </row>
    <row r="2053" spans="1:1">
      <c r="A2053" s="187"/>
    </row>
    <row r="2054" spans="1:1">
      <c r="A2054" s="187"/>
    </row>
    <row r="2055" spans="1:1">
      <c r="A2055" s="187"/>
    </row>
    <row r="2056" spans="1:1">
      <c r="A2056" s="187"/>
    </row>
    <row r="2057" spans="1:1">
      <c r="A2057" s="187"/>
    </row>
    <row r="2058" spans="1:1">
      <c r="A2058" s="187"/>
    </row>
    <row r="2059" spans="1:1">
      <c r="A2059" s="187"/>
    </row>
    <row r="2060" spans="1:1">
      <c r="A2060" s="187"/>
    </row>
    <row r="2061" spans="1:1">
      <c r="A2061" s="187"/>
    </row>
    <row r="2062" spans="1:1">
      <c r="A2062" s="187"/>
    </row>
    <row r="2063" spans="1:1">
      <c r="A2063" s="187"/>
    </row>
    <row r="2064" spans="1:1">
      <c r="A2064" s="187"/>
    </row>
    <row r="2065" spans="1:1">
      <c r="A2065" s="187"/>
    </row>
    <row r="2066" spans="1:1">
      <c r="A2066" s="187"/>
    </row>
    <row r="2067" spans="1:1">
      <c r="A2067" s="187"/>
    </row>
    <row r="2068" spans="1:1">
      <c r="A2068" s="187"/>
    </row>
    <row r="2069" spans="1:1">
      <c r="A2069" s="187"/>
    </row>
    <row r="2070" spans="1:1">
      <c r="A2070" s="187"/>
    </row>
    <row r="2071" spans="1:1">
      <c r="A2071" s="187"/>
    </row>
    <row r="2072" spans="1:1">
      <c r="A2072" s="187"/>
    </row>
    <row r="2073" spans="1:1">
      <c r="A2073" s="187"/>
    </row>
    <row r="2074" spans="1:1">
      <c r="A2074" s="187"/>
    </row>
    <row r="2075" spans="1:1">
      <c r="A2075" s="187"/>
    </row>
    <row r="2076" spans="1:1">
      <c r="A2076" s="187"/>
    </row>
    <row r="2077" spans="1:1">
      <c r="A2077" s="187"/>
    </row>
    <row r="2078" spans="1:1">
      <c r="A2078" s="187"/>
    </row>
    <row r="2079" spans="1:1">
      <c r="A2079" s="187"/>
    </row>
    <row r="2080" spans="1:1">
      <c r="A2080" s="187"/>
    </row>
    <row r="2081" spans="1:1">
      <c r="A2081" s="187"/>
    </row>
    <row r="2082" spans="1:1">
      <c r="A2082" s="187"/>
    </row>
    <row r="2083" spans="1:1">
      <c r="A2083" s="187"/>
    </row>
    <row r="2084" spans="1:1">
      <c r="A2084" s="187"/>
    </row>
    <row r="2085" spans="1:1">
      <c r="A2085" s="187"/>
    </row>
    <row r="2086" spans="1:1">
      <c r="A2086" s="187"/>
    </row>
    <row r="2087" spans="1:1">
      <c r="A2087" s="187"/>
    </row>
    <row r="2088" spans="1:1">
      <c r="A2088" s="187"/>
    </row>
    <row r="2089" spans="1:1">
      <c r="A2089" s="187"/>
    </row>
    <row r="2090" spans="1:1">
      <c r="A2090" s="187"/>
    </row>
    <row r="2091" spans="1:1">
      <c r="A2091" s="187"/>
    </row>
    <row r="2092" spans="1:1">
      <c r="A2092" s="187"/>
    </row>
    <row r="2093" spans="1:1">
      <c r="A2093" s="187"/>
    </row>
    <row r="2094" spans="1:1">
      <c r="A2094" s="187"/>
    </row>
    <row r="2095" spans="1:1">
      <c r="A2095" s="187"/>
    </row>
    <row r="2096" spans="1:1">
      <c r="A2096" s="187"/>
    </row>
    <row r="2097" spans="1:1">
      <c r="A2097" s="187"/>
    </row>
    <row r="2098" spans="1:1">
      <c r="A2098" s="187"/>
    </row>
    <row r="2099" spans="1:1">
      <c r="A2099" s="187"/>
    </row>
    <row r="2100" spans="1:1">
      <c r="A2100" s="187"/>
    </row>
    <row r="2101" spans="1:1">
      <c r="A2101" s="187"/>
    </row>
    <row r="2102" spans="1:1">
      <c r="A2102" s="187"/>
    </row>
    <row r="2103" spans="1:1">
      <c r="A2103" s="187"/>
    </row>
    <row r="2104" spans="1:1">
      <c r="A2104" s="187"/>
    </row>
    <row r="2105" spans="1:1">
      <c r="A2105" s="187"/>
    </row>
    <row r="2106" spans="1:1">
      <c r="A2106" s="187"/>
    </row>
    <row r="2107" spans="1:1">
      <c r="A2107" s="187"/>
    </row>
    <row r="2108" spans="1:1">
      <c r="A2108" s="187"/>
    </row>
    <row r="2109" spans="1:1">
      <c r="A2109" s="187"/>
    </row>
    <row r="2110" spans="1:1">
      <c r="A2110" s="187"/>
    </row>
    <row r="2111" spans="1:1">
      <c r="A2111" s="187"/>
    </row>
    <row r="2112" spans="1:1">
      <c r="A2112" s="187"/>
    </row>
    <row r="2113" spans="1:1">
      <c r="A2113" s="187"/>
    </row>
    <row r="2114" spans="1:1">
      <c r="A2114" s="187"/>
    </row>
    <row r="2115" spans="1:1">
      <c r="A2115" s="187"/>
    </row>
    <row r="2116" spans="1:1">
      <c r="A2116" s="187"/>
    </row>
    <row r="2117" spans="1:1">
      <c r="A2117" s="187"/>
    </row>
    <row r="2118" spans="1:1">
      <c r="A2118" s="187"/>
    </row>
    <row r="2119" spans="1:1">
      <c r="A2119" s="187"/>
    </row>
    <row r="2120" spans="1:1">
      <c r="A2120" s="187"/>
    </row>
    <row r="2121" spans="1:1">
      <c r="A2121" s="187"/>
    </row>
    <row r="2122" spans="1:1">
      <c r="A2122" s="187"/>
    </row>
    <row r="2123" spans="1:1">
      <c r="A2123" s="187"/>
    </row>
    <row r="2124" spans="1:1">
      <c r="A2124" s="187"/>
    </row>
    <row r="2125" spans="1:1">
      <c r="A2125" s="187"/>
    </row>
    <row r="2126" spans="1:1">
      <c r="A2126" s="187"/>
    </row>
    <row r="2127" spans="1:1">
      <c r="A2127" s="187"/>
    </row>
    <row r="2128" spans="1:1">
      <c r="A2128" s="187"/>
    </row>
    <row r="2129" spans="1:1">
      <c r="A2129" s="187"/>
    </row>
    <row r="2130" spans="1:1">
      <c r="A2130" s="187"/>
    </row>
    <row r="2131" spans="1:1">
      <c r="A2131" s="187"/>
    </row>
    <row r="2132" spans="1:1">
      <c r="A2132" s="187"/>
    </row>
    <row r="2133" spans="1:1">
      <c r="A2133" s="187"/>
    </row>
    <row r="2134" spans="1:1">
      <c r="A2134" s="187"/>
    </row>
    <row r="2135" spans="1:1">
      <c r="A2135" s="187"/>
    </row>
    <row r="2136" spans="1:1">
      <c r="A2136" s="187"/>
    </row>
    <row r="2137" spans="1:1">
      <c r="A2137" s="187"/>
    </row>
    <row r="2138" spans="1:1">
      <c r="A2138" s="187"/>
    </row>
    <row r="2139" spans="1:1">
      <c r="A2139" s="187"/>
    </row>
    <row r="2140" spans="1:1">
      <c r="A2140" s="187"/>
    </row>
    <row r="2141" spans="1:1">
      <c r="A2141" s="187"/>
    </row>
    <row r="2142" spans="1:1">
      <c r="A2142" s="187"/>
    </row>
    <row r="2143" spans="1:1">
      <c r="A2143" s="187"/>
    </row>
    <row r="2144" spans="1:1">
      <c r="A2144" s="187"/>
    </row>
    <row r="2145" spans="1:1">
      <c r="A2145" s="187"/>
    </row>
    <row r="2146" spans="1:1">
      <c r="A2146" s="187"/>
    </row>
    <row r="2147" spans="1:1">
      <c r="A2147" s="187"/>
    </row>
    <row r="2148" spans="1:1">
      <c r="A2148" s="187"/>
    </row>
    <row r="2149" spans="1:1">
      <c r="A2149" s="187"/>
    </row>
    <row r="2150" spans="1:1">
      <c r="A2150" s="187"/>
    </row>
    <row r="2151" spans="1:1">
      <c r="A2151" s="187"/>
    </row>
    <row r="2152" spans="1:1">
      <c r="A2152" s="187"/>
    </row>
    <row r="2153" spans="1:1">
      <c r="A2153" s="187"/>
    </row>
    <row r="2154" spans="1:1">
      <c r="A2154" s="187"/>
    </row>
    <row r="2155" spans="1:1">
      <c r="A2155" s="187"/>
    </row>
    <row r="2156" spans="1:1">
      <c r="A2156" s="187"/>
    </row>
    <row r="2157" spans="1:1">
      <c r="A2157" s="187"/>
    </row>
    <row r="2158" spans="1:1">
      <c r="A2158" s="187"/>
    </row>
    <row r="2159" spans="1:1">
      <c r="A2159" s="187"/>
    </row>
    <row r="2160" spans="1:1">
      <c r="A2160" s="187"/>
    </row>
    <row r="2161" spans="1:1">
      <c r="A2161" s="187"/>
    </row>
    <row r="2162" spans="1:1">
      <c r="A2162" s="187"/>
    </row>
    <row r="2163" spans="1:1">
      <c r="A2163" s="187"/>
    </row>
    <row r="2164" spans="1:1">
      <c r="A2164" s="187"/>
    </row>
    <row r="2165" spans="1:1">
      <c r="A2165" s="187"/>
    </row>
    <row r="2166" spans="1:1">
      <c r="A2166" s="187"/>
    </row>
    <row r="2167" spans="1:1">
      <c r="A2167" s="187"/>
    </row>
    <row r="2168" spans="1:1">
      <c r="A2168" s="187"/>
    </row>
    <row r="2169" spans="1:1">
      <c r="A2169" s="187"/>
    </row>
    <row r="2170" spans="1:1">
      <c r="A2170" s="187"/>
    </row>
    <row r="2171" spans="1:1">
      <c r="A2171" s="187"/>
    </row>
    <row r="2172" spans="1:1">
      <c r="A2172" s="187"/>
    </row>
    <row r="2173" spans="1:1">
      <c r="A2173" s="187"/>
    </row>
    <row r="2174" spans="1:1">
      <c r="A2174" s="187"/>
    </row>
    <row r="2175" spans="1:1">
      <c r="A2175" s="187"/>
    </row>
    <row r="2176" spans="1:1">
      <c r="A2176" s="187"/>
    </row>
    <row r="2177" spans="1:1">
      <c r="A2177" s="187"/>
    </row>
    <row r="2178" spans="1:1">
      <c r="A2178" s="187"/>
    </row>
    <row r="2179" spans="1:1">
      <c r="A2179" s="187"/>
    </row>
    <row r="2180" spans="1:1">
      <c r="A2180" s="187"/>
    </row>
    <row r="2181" spans="1:1">
      <c r="A2181" s="187"/>
    </row>
    <row r="2182" spans="1:1">
      <c r="A2182" s="187"/>
    </row>
    <row r="2183" spans="1:1">
      <c r="A2183" s="187"/>
    </row>
    <row r="2184" spans="1:1">
      <c r="A2184" s="187"/>
    </row>
    <row r="2185" spans="1:1">
      <c r="A2185" s="187"/>
    </row>
    <row r="2186" spans="1:1">
      <c r="A2186" s="187"/>
    </row>
    <row r="2187" spans="1:1">
      <c r="A2187" s="187"/>
    </row>
    <row r="2188" spans="1:1">
      <c r="A2188" s="187"/>
    </row>
    <row r="2189" spans="1:1">
      <c r="A2189" s="187"/>
    </row>
    <row r="2190" spans="1:1">
      <c r="A2190" s="187"/>
    </row>
    <row r="2191" spans="1:1">
      <c r="A2191" s="187"/>
    </row>
    <row r="2192" spans="1:1">
      <c r="A2192" s="187"/>
    </row>
    <row r="2193" spans="1:1">
      <c r="A2193" s="187"/>
    </row>
    <row r="2194" spans="1:1">
      <c r="A2194" s="187"/>
    </row>
    <row r="2195" spans="1:1">
      <c r="A2195" s="187"/>
    </row>
    <row r="2196" spans="1:1">
      <c r="A2196" s="187"/>
    </row>
    <row r="2197" spans="1:1">
      <c r="A2197" s="187"/>
    </row>
    <row r="2198" spans="1:1">
      <c r="A2198" s="187"/>
    </row>
    <row r="2199" spans="1:1">
      <c r="A2199" s="187"/>
    </row>
    <row r="2200" spans="1:1">
      <c r="A2200" s="187"/>
    </row>
    <row r="2201" spans="1:1">
      <c r="A2201" s="187"/>
    </row>
    <row r="2202" spans="1:1">
      <c r="A2202" s="187"/>
    </row>
    <row r="2203" spans="1:1">
      <c r="A2203" s="187"/>
    </row>
    <row r="2204" spans="1:1">
      <c r="A2204" s="187"/>
    </row>
    <row r="2205" spans="1:1">
      <c r="A2205" s="187"/>
    </row>
    <row r="2206" spans="1:1">
      <c r="A2206" s="187"/>
    </row>
    <row r="2207" spans="1:1">
      <c r="A2207" s="187"/>
    </row>
    <row r="2208" spans="1:1">
      <c r="A2208" s="187"/>
    </row>
    <row r="2209" spans="1:1">
      <c r="A2209" s="187"/>
    </row>
    <row r="2210" spans="1:1">
      <c r="A2210" s="187"/>
    </row>
    <row r="2211" spans="1:1">
      <c r="A2211" s="187"/>
    </row>
    <row r="2212" spans="1:1">
      <c r="A2212" s="187"/>
    </row>
    <row r="2213" spans="1:1">
      <c r="A2213" s="187"/>
    </row>
    <row r="2214" spans="1:1">
      <c r="A2214" s="187"/>
    </row>
    <row r="2215" spans="1:1">
      <c r="A2215" s="187"/>
    </row>
    <row r="2216" spans="1:1">
      <c r="A2216" s="187"/>
    </row>
    <row r="2217" spans="1:1">
      <c r="A2217" s="187"/>
    </row>
    <row r="2218" spans="1:1">
      <c r="A2218" s="187"/>
    </row>
    <row r="2219" spans="1:1">
      <c r="A2219" s="187"/>
    </row>
    <row r="2220" spans="1:1">
      <c r="A2220" s="187"/>
    </row>
    <row r="2221" spans="1:1">
      <c r="A2221" s="187"/>
    </row>
    <row r="2222" spans="1:1">
      <c r="A2222" s="187"/>
    </row>
    <row r="2223" spans="1:1">
      <c r="A2223" s="187"/>
    </row>
    <row r="2224" spans="1:1">
      <c r="A2224" s="187"/>
    </row>
    <row r="2225" spans="1:1">
      <c r="A2225" s="187"/>
    </row>
    <row r="2226" spans="1:1">
      <c r="A2226" s="187"/>
    </row>
    <row r="2227" spans="1:1">
      <c r="A2227" s="187"/>
    </row>
    <row r="2228" spans="1:1">
      <c r="A2228" s="187"/>
    </row>
    <row r="2229" spans="1:1">
      <c r="A2229" s="187"/>
    </row>
    <row r="2230" spans="1:1">
      <c r="A2230" s="187"/>
    </row>
    <row r="2231" spans="1:1">
      <c r="A2231" s="187"/>
    </row>
    <row r="2232" spans="1:1">
      <c r="A2232" s="187"/>
    </row>
    <row r="2233" spans="1:1">
      <c r="A2233" s="187"/>
    </row>
    <row r="2234" spans="1:1">
      <c r="A2234" s="187"/>
    </row>
    <row r="2235" spans="1:1">
      <c r="A2235" s="187"/>
    </row>
    <row r="2236" spans="1:1">
      <c r="A2236" s="187"/>
    </row>
    <row r="2237" spans="1:1">
      <c r="A2237" s="187"/>
    </row>
    <row r="2238" spans="1:1">
      <c r="A2238" s="187"/>
    </row>
    <row r="2239" spans="1:1">
      <c r="A2239" s="187"/>
    </row>
    <row r="2240" spans="1:1">
      <c r="A2240" s="187"/>
    </row>
    <row r="2241" spans="1:1">
      <c r="A2241" s="187"/>
    </row>
    <row r="2242" spans="1:1">
      <c r="A2242" s="187"/>
    </row>
    <row r="2243" spans="1:1">
      <c r="A2243" s="187"/>
    </row>
    <row r="2244" spans="1:1">
      <c r="A2244" s="187"/>
    </row>
    <row r="2245" spans="1:1">
      <c r="A2245" s="187"/>
    </row>
    <row r="2246" spans="1:1">
      <c r="A2246" s="187"/>
    </row>
    <row r="2247" spans="1:1">
      <c r="A2247" s="187"/>
    </row>
    <row r="2248" spans="1:1">
      <c r="A2248" s="187"/>
    </row>
    <row r="2249" spans="1:1">
      <c r="A2249" s="187"/>
    </row>
    <row r="2250" spans="1:1">
      <c r="A2250" s="187"/>
    </row>
    <row r="2251" spans="1:1">
      <c r="A2251" s="187"/>
    </row>
    <row r="2252" spans="1:1">
      <c r="A2252" s="187"/>
    </row>
    <row r="2253" spans="1:1">
      <c r="A2253" s="187"/>
    </row>
    <row r="2254" spans="1:1">
      <c r="A2254" s="187"/>
    </row>
    <row r="2255" spans="1:1">
      <c r="A2255" s="187"/>
    </row>
    <row r="2256" spans="1:1">
      <c r="A2256" s="187"/>
    </row>
    <row r="2257" spans="1:1">
      <c r="A2257" s="187"/>
    </row>
    <row r="2258" spans="1:1">
      <c r="A2258" s="187"/>
    </row>
    <row r="2259" spans="1:1">
      <c r="A2259" s="187"/>
    </row>
    <row r="2260" spans="1:1">
      <c r="A2260" s="187"/>
    </row>
    <row r="2261" spans="1:1">
      <c r="A2261" s="187"/>
    </row>
    <row r="2262" spans="1:1">
      <c r="A2262" s="187"/>
    </row>
    <row r="2263" spans="1:1">
      <c r="A2263" s="187"/>
    </row>
    <row r="2264" spans="1:1">
      <c r="A2264" s="187"/>
    </row>
    <row r="2265" spans="1:1">
      <c r="A2265" s="187"/>
    </row>
    <row r="2266" spans="1:1">
      <c r="A2266" s="187"/>
    </row>
    <row r="2267" spans="1:1">
      <c r="A2267" s="187"/>
    </row>
    <row r="2268" spans="1:1">
      <c r="A2268" s="187"/>
    </row>
    <row r="2269" spans="1:1">
      <c r="A2269" s="187"/>
    </row>
    <row r="2270" spans="1:1">
      <c r="A2270" s="187"/>
    </row>
    <row r="2271" spans="1:1">
      <c r="A2271" s="187"/>
    </row>
    <row r="2272" spans="1:1">
      <c r="A2272" s="187"/>
    </row>
    <row r="2273" spans="1:1">
      <c r="A2273" s="187"/>
    </row>
    <row r="2274" spans="1:1">
      <c r="A2274" s="187"/>
    </row>
    <row r="2275" spans="1:1">
      <c r="A2275" s="187"/>
    </row>
    <row r="2276" spans="1:1">
      <c r="A2276" s="187"/>
    </row>
    <row r="2277" spans="1:1">
      <c r="A2277" s="187"/>
    </row>
    <row r="2278" spans="1:1">
      <c r="A2278" s="187"/>
    </row>
    <row r="2279" spans="1:1">
      <c r="A2279" s="187"/>
    </row>
    <row r="2280" spans="1:1">
      <c r="A2280" s="187"/>
    </row>
    <row r="2281" spans="1:1">
      <c r="A2281" s="187"/>
    </row>
    <row r="2282" spans="1:1">
      <c r="A2282" s="187"/>
    </row>
    <row r="2283" spans="1:1">
      <c r="A2283" s="187"/>
    </row>
    <row r="2284" spans="1:1">
      <c r="A2284" s="187"/>
    </row>
    <row r="2285" spans="1:1">
      <c r="A2285" s="187"/>
    </row>
    <row r="2286" spans="1:1">
      <c r="A2286" s="187"/>
    </row>
    <row r="2287" spans="1:1">
      <c r="A2287" s="187"/>
    </row>
    <row r="2288" spans="1:1">
      <c r="A2288" s="187"/>
    </row>
    <row r="2289" spans="1:1">
      <c r="A2289" s="187"/>
    </row>
    <row r="2290" spans="1:1">
      <c r="A2290" s="187"/>
    </row>
    <row r="2291" spans="1:1">
      <c r="A2291" s="187"/>
    </row>
    <row r="2292" spans="1:1">
      <c r="A2292" s="187"/>
    </row>
    <row r="2293" spans="1:1">
      <c r="A2293" s="187"/>
    </row>
    <row r="2294" spans="1:1">
      <c r="A2294" s="187"/>
    </row>
    <row r="2295" spans="1:1">
      <c r="A2295" s="187"/>
    </row>
    <row r="2296" spans="1:1">
      <c r="A2296" s="187"/>
    </row>
    <row r="2297" spans="1:1">
      <c r="A2297" s="187"/>
    </row>
    <row r="2298" spans="1:1">
      <c r="A2298" s="187"/>
    </row>
    <row r="2299" spans="1:1">
      <c r="A2299" s="187"/>
    </row>
    <row r="2300" spans="1:1">
      <c r="A2300" s="187"/>
    </row>
    <row r="2301" spans="1:1">
      <c r="A2301" s="187"/>
    </row>
    <row r="2302" spans="1:1">
      <c r="A2302" s="187"/>
    </row>
    <row r="2303" spans="1:1">
      <c r="A2303" s="187"/>
    </row>
    <row r="2304" spans="1:1">
      <c r="A2304" s="187"/>
    </row>
    <row r="2305" spans="1:1">
      <c r="A2305" s="187"/>
    </row>
    <row r="2306" spans="1:1">
      <c r="A2306" s="187"/>
    </row>
    <row r="2307" spans="1:1">
      <c r="A2307" s="187"/>
    </row>
    <row r="2308" spans="1:1">
      <c r="A2308" s="187"/>
    </row>
    <row r="2309" spans="1:1">
      <c r="A2309" s="187"/>
    </row>
    <row r="2310" spans="1:1">
      <c r="A2310" s="187"/>
    </row>
    <row r="2311" spans="1:1">
      <c r="A2311" s="187"/>
    </row>
    <row r="2312" spans="1:1">
      <c r="A2312" s="187"/>
    </row>
    <row r="2313" spans="1:1">
      <c r="A2313" s="187"/>
    </row>
    <row r="2314" spans="1:1">
      <c r="A2314" s="187"/>
    </row>
    <row r="2315" spans="1:1">
      <c r="A2315" s="187"/>
    </row>
    <row r="2316" spans="1:1">
      <c r="A2316" s="187"/>
    </row>
    <row r="2317" spans="1:1">
      <c r="A2317" s="187"/>
    </row>
    <row r="2318" spans="1:1">
      <c r="A2318" s="187"/>
    </row>
    <row r="2319" spans="1:1">
      <c r="A2319" s="187"/>
    </row>
    <row r="2320" spans="1:1">
      <c r="A2320" s="187"/>
    </row>
    <row r="2321" spans="1:1">
      <c r="A2321" s="187"/>
    </row>
    <row r="2322" spans="1:1">
      <c r="A2322" s="187"/>
    </row>
    <row r="2323" spans="1:1">
      <c r="A2323" s="187"/>
    </row>
    <row r="2324" spans="1:1">
      <c r="A2324" s="187"/>
    </row>
    <row r="2325" spans="1:1">
      <c r="A2325" s="187"/>
    </row>
    <row r="2326" spans="1:1">
      <c r="A2326" s="187"/>
    </row>
    <row r="2327" spans="1:1">
      <c r="A2327" s="187"/>
    </row>
    <row r="2328" spans="1:1">
      <c r="A2328" s="187"/>
    </row>
    <row r="2329" spans="1:1">
      <c r="A2329" s="187"/>
    </row>
    <row r="2330" spans="1:1">
      <c r="A2330" s="187"/>
    </row>
    <row r="2331" spans="1:1">
      <c r="A2331" s="187"/>
    </row>
    <row r="2332" spans="1:1">
      <c r="A2332" s="187"/>
    </row>
    <row r="2333" spans="1:1">
      <c r="A2333" s="187"/>
    </row>
    <row r="2334" spans="1:1">
      <c r="A2334" s="187"/>
    </row>
    <row r="2335" spans="1:1">
      <c r="A2335" s="187"/>
    </row>
    <row r="2336" spans="1:1">
      <c r="A2336" s="187"/>
    </row>
    <row r="2337" spans="1:1">
      <c r="A2337" s="187"/>
    </row>
    <row r="2338" spans="1:1">
      <c r="A2338" s="187"/>
    </row>
    <row r="2339" spans="1:1">
      <c r="A2339" s="187"/>
    </row>
    <row r="2340" spans="1:1">
      <c r="A2340" s="187"/>
    </row>
    <row r="2341" spans="1:1">
      <c r="A2341" s="187"/>
    </row>
    <row r="2342" spans="1:1">
      <c r="A2342" s="187"/>
    </row>
    <row r="2343" spans="1:1">
      <c r="A2343" s="187"/>
    </row>
    <row r="2344" spans="1:1">
      <c r="A2344" s="187"/>
    </row>
    <row r="2345" spans="1:1">
      <c r="A2345" s="187"/>
    </row>
    <row r="2346" spans="1:1">
      <c r="A2346" s="187"/>
    </row>
    <row r="2347" spans="1:1">
      <c r="A2347" s="187"/>
    </row>
    <row r="2348" spans="1:1">
      <c r="A2348" s="187"/>
    </row>
    <row r="2349" spans="1:1">
      <c r="A2349" s="187"/>
    </row>
    <row r="2350" spans="1:1">
      <c r="A2350" s="187"/>
    </row>
    <row r="2351" spans="1:1">
      <c r="A2351" s="187"/>
    </row>
    <row r="2352" spans="1:1">
      <c r="A2352" s="187"/>
    </row>
    <row r="2353" spans="1:1">
      <c r="A2353" s="187"/>
    </row>
    <row r="2354" spans="1:1">
      <c r="A2354" s="187"/>
    </row>
    <row r="2355" spans="1:1">
      <c r="A2355" s="187"/>
    </row>
    <row r="2356" spans="1:1">
      <c r="A2356" s="187"/>
    </row>
    <row r="2357" spans="1:1">
      <c r="A2357" s="187"/>
    </row>
    <row r="2358" spans="1:1">
      <c r="A2358" s="187"/>
    </row>
    <row r="2359" spans="1:1">
      <c r="A2359" s="187"/>
    </row>
    <row r="2360" spans="1:1">
      <c r="A2360" s="187"/>
    </row>
    <row r="2361" spans="1:1">
      <c r="A2361" s="187"/>
    </row>
    <row r="2362" spans="1:1">
      <c r="A2362" s="187"/>
    </row>
    <row r="2363" spans="1:1">
      <c r="A2363" s="187"/>
    </row>
    <row r="2364" spans="1:1">
      <c r="A2364" s="187"/>
    </row>
    <row r="2365" spans="1:1">
      <c r="A2365" s="187"/>
    </row>
    <row r="2366" spans="1:1">
      <c r="A2366" s="187"/>
    </row>
    <row r="2367" spans="1:1">
      <c r="A2367" s="187"/>
    </row>
    <row r="2368" spans="1:1">
      <c r="A2368" s="187"/>
    </row>
    <row r="2369" spans="1:1">
      <c r="A2369" s="187"/>
    </row>
    <row r="2370" spans="1:1">
      <c r="A2370" s="187"/>
    </row>
    <row r="2371" spans="1:1">
      <c r="A2371" s="187"/>
    </row>
    <row r="2372" spans="1:1">
      <c r="A2372" s="187"/>
    </row>
    <row r="2373" spans="1:1">
      <c r="A2373" s="187"/>
    </row>
    <row r="2374" spans="1:1">
      <c r="A2374" s="187"/>
    </row>
    <row r="2375" spans="1:1">
      <c r="A2375" s="187"/>
    </row>
    <row r="2376" spans="1:1">
      <c r="A2376" s="187"/>
    </row>
    <row r="2377" spans="1:1">
      <c r="A2377" s="187"/>
    </row>
    <row r="2378" spans="1:1">
      <c r="A2378" s="187"/>
    </row>
    <row r="2379" spans="1:1">
      <c r="A2379" s="187"/>
    </row>
    <row r="2380" spans="1:1">
      <c r="A2380" s="187"/>
    </row>
    <row r="2381" spans="1:1">
      <c r="A2381" s="187"/>
    </row>
    <row r="2382" spans="1:1">
      <c r="A2382" s="187"/>
    </row>
    <row r="2383" spans="1:1">
      <c r="A2383" s="187"/>
    </row>
    <row r="2384" spans="1:1">
      <c r="A2384" s="187"/>
    </row>
    <row r="2385" spans="1:1">
      <c r="A2385" s="187"/>
    </row>
    <row r="2386" spans="1:1">
      <c r="A2386" s="187"/>
    </row>
    <row r="2387" spans="1:1">
      <c r="A2387" s="187"/>
    </row>
    <row r="2388" spans="1:1">
      <c r="A2388" s="187"/>
    </row>
    <row r="2389" spans="1:1">
      <c r="A2389" s="187"/>
    </row>
    <row r="2390" spans="1:1">
      <c r="A2390" s="187"/>
    </row>
    <row r="2391" spans="1:1">
      <c r="A2391" s="187"/>
    </row>
    <row r="2392" spans="1:1">
      <c r="A2392" s="187"/>
    </row>
    <row r="2393" spans="1:1">
      <c r="A2393" s="187"/>
    </row>
    <row r="2394" spans="1:1">
      <c r="A2394" s="187"/>
    </row>
    <row r="2395" spans="1:1">
      <c r="A2395" s="187"/>
    </row>
    <row r="2396" spans="1:1">
      <c r="A2396" s="187"/>
    </row>
    <row r="2397" spans="1:1">
      <c r="A2397" s="187"/>
    </row>
    <row r="2398" spans="1:1">
      <c r="A2398" s="187"/>
    </row>
    <row r="2399" spans="1:1">
      <c r="A2399" s="187"/>
    </row>
    <row r="2400" spans="1:1">
      <c r="A2400" s="187"/>
    </row>
    <row r="2401" spans="1:1">
      <c r="A2401" s="187"/>
    </row>
    <row r="2402" spans="1:1">
      <c r="A2402" s="187"/>
    </row>
    <row r="2403" spans="1:1">
      <c r="A2403" s="187"/>
    </row>
    <row r="2404" spans="1:1">
      <c r="A2404" s="187"/>
    </row>
    <row r="2405" spans="1:1">
      <c r="A2405" s="187"/>
    </row>
    <row r="2406" spans="1:1">
      <c r="A2406" s="187"/>
    </row>
    <row r="2407" spans="1:1">
      <c r="A2407" s="187"/>
    </row>
    <row r="2408" spans="1:1">
      <c r="A2408" s="187"/>
    </row>
    <row r="2409" spans="1:1">
      <c r="A2409" s="187"/>
    </row>
    <row r="2410" spans="1:1">
      <c r="A2410" s="187"/>
    </row>
    <row r="2411" spans="1:1">
      <c r="A2411" s="187"/>
    </row>
    <row r="2412" spans="1:1">
      <c r="A2412" s="187"/>
    </row>
    <row r="2413" spans="1:1">
      <c r="A2413" s="187"/>
    </row>
    <row r="2414" spans="1:1">
      <c r="A2414" s="187"/>
    </row>
    <row r="2415" spans="1:1">
      <c r="A2415" s="187"/>
    </row>
    <row r="2416" spans="1:1">
      <c r="A2416" s="187"/>
    </row>
    <row r="2417" spans="1:1">
      <c r="A2417" s="187"/>
    </row>
    <row r="2418" spans="1:1">
      <c r="A2418" s="187"/>
    </row>
    <row r="2419" spans="1:1">
      <c r="A2419" s="187"/>
    </row>
    <row r="2420" spans="1:1">
      <c r="A2420" s="187"/>
    </row>
    <row r="2421" spans="1:1">
      <c r="A2421" s="187"/>
    </row>
    <row r="2422" spans="1:1">
      <c r="A2422" s="187"/>
    </row>
    <row r="2423" spans="1:1">
      <c r="A2423" s="187"/>
    </row>
    <row r="2424" spans="1:1">
      <c r="A2424" s="187"/>
    </row>
    <row r="2425" spans="1:1">
      <c r="A2425" s="187"/>
    </row>
    <row r="2426" spans="1:1">
      <c r="A2426" s="187"/>
    </row>
    <row r="2427" spans="1:1">
      <c r="A2427" s="187"/>
    </row>
    <row r="2428" spans="1:1">
      <c r="A2428" s="187"/>
    </row>
    <row r="2429" spans="1:1">
      <c r="A2429" s="187"/>
    </row>
    <row r="2430" spans="1:1">
      <c r="A2430" s="187"/>
    </row>
    <row r="2431" spans="1:1">
      <c r="A2431" s="187"/>
    </row>
    <row r="2432" spans="1:1">
      <c r="A2432" s="187"/>
    </row>
    <row r="2433" spans="1:1">
      <c r="A2433" s="187"/>
    </row>
    <row r="2434" spans="1:1">
      <c r="A2434" s="187"/>
    </row>
    <row r="2435" spans="1:1">
      <c r="A2435" s="187"/>
    </row>
    <row r="2436" spans="1:1">
      <c r="A2436" s="187"/>
    </row>
    <row r="2437" spans="1:1">
      <c r="A2437" s="187"/>
    </row>
    <row r="2438" spans="1:1">
      <c r="A2438" s="187"/>
    </row>
    <row r="2439" spans="1:1">
      <c r="A2439" s="187"/>
    </row>
    <row r="2440" spans="1:1">
      <c r="A2440" s="187"/>
    </row>
    <row r="2441" spans="1:1">
      <c r="A2441" s="187"/>
    </row>
    <row r="2442" spans="1:1">
      <c r="A2442" s="187"/>
    </row>
    <row r="2443" spans="1:1">
      <c r="A2443" s="187"/>
    </row>
    <row r="2444" spans="1:1">
      <c r="A2444" s="187"/>
    </row>
    <row r="2445" spans="1:1">
      <c r="A2445" s="187"/>
    </row>
    <row r="2446" spans="1:1">
      <c r="A2446" s="187"/>
    </row>
    <row r="2447" spans="1:1">
      <c r="A2447" s="187"/>
    </row>
    <row r="2448" spans="1:1">
      <c r="A2448" s="187"/>
    </row>
    <row r="2449" spans="1:1">
      <c r="A2449" s="187"/>
    </row>
    <row r="2450" spans="1:1">
      <c r="A2450" s="187"/>
    </row>
    <row r="2451" spans="1:1">
      <c r="A2451" s="187"/>
    </row>
    <row r="2452" spans="1:1">
      <c r="A2452" s="187"/>
    </row>
    <row r="2453" spans="1:1">
      <c r="A2453" s="187"/>
    </row>
    <row r="2454" spans="1:1">
      <c r="A2454" s="187"/>
    </row>
    <row r="2455" spans="1:1">
      <c r="A2455" s="187"/>
    </row>
    <row r="2456" spans="1:1">
      <c r="A2456" s="187"/>
    </row>
    <row r="2457" spans="1:1">
      <c r="A2457" s="187"/>
    </row>
    <row r="2458" spans="1:1">
      <c r="A2458" s="187"/>
    </row>
    <row r="2459" spans="1:1">
      <c r="A2459" s="187"/>
    </row>
    <row r="2460" spans="1:1">
      <c r="A2460" s="187"/>
    </row>
    <row r="2461" spans="1:1">
      <c r="A2461" s="187"/>
    </row>
    <row r="2462" spans="1:1">
      <c r="A2462" s="187"/>
    </row>
    <row r="2463" spans="1:1">
      <c r="A2463" s="187"/>
    </row>
    <row r="2464" spans="1:1">
      <c r="A2464" s="187"/>
    </row>
    <row r="2465" spans="1:1">
      <c r="A2465" s="187"/>
    </row>
    <row r="2466" spans="1:1">
      <c r="A2466" s="187"/>
    </row>
    <row r="2467" spans="1:1">
      <c r="A2467" s="187"/>
    </row>
    <row r="2468" spans="1:1">
      <c r="A2468" s="187"/>
    </row>
    <row r="2469" spans="1:1">
      <c r="A2469" s="187"/>
    </row>
    <row r="2470" spans="1:1">
      <c r="A2470" s="187"/>
    </row>
    <row r="2471" spans="1:1">
      <c r="A2471" s="187"/>
    </row>
    <row r="2472" spans="1:1">
      <c r="A2472" s="187"/>
    </row>
    <row r="2473" spans="1:1">
      <c r="A2473" s="187"/>
    </row>
    <row r="2474" spans="1:1">
      <c r="A2474" s="187"/>
    </row>
    <row r="2475" spans="1:1">
      <c r="A2475" s="187"/>
    </row>
    <row r="2476" spans="1:1">
      <c r="A2476" s="187"/>
    </row>
    <row r="2477" spans="1:1">
      <c r="A2477" s="187"/>
    </row>
    <row r="2478" spans="1:1">
      <c r="A2478" s="187"/>
    </row>
    <row r="2479" spans="1:1">
      <c r="A2479" s="187"/>
    </row>
    <row r="2480" spans="1:1">
      <c r="A2480" s="187"/>
    </row>
    <row r="2481" spans="1:1">
      <c r="A2481" s="187"/>
    </row>
    <row r="2482" spans="1:1">
      <c r="A2482" s="187"/>
    </row>
    <row r="2483" spans="1:1">
      <c r="A2483" s="187"/>
    </row>
    <row r="2484" spans="1:1">
      <c r="A2484" s="187"/>
    </row>
    <row r="2485" spans="1:1">
      <c r="A2485" s="187"/>
    </row>
    <row r="2486" spans="1:1">
      <c r="A2486" s="187"/>
    </row>
    <row r="2487" spans="1:1">
      <c r="A2487" s="187"/>
    </row>
    <row r="2488" spans="1:1">
      <c r="A2488" s="187"/>
    </row>
    <row r="2489" spans="1:1">
      <c r="A2489" s="187"/>
    </row>
    <row r="2490" spans="1:1">
      <c r="A2490" s="187"/>
    </row>
    <row r="2491" spans="1:1">
      <c r="A2491" s="187"/>
    </row>
    <row r="2492" spans="1:1">
      <c r="A2492" s="187"/>
    </row>
    <row r="2493" spans="1:1">
      <c r="A2493" s="187"/>
    </row>
    <row r="2494" spans="1:1">
      <c r="A2494" s="187"/>
    </row>
    <row r="2495" spans="1:1">
      <c r="A2495" s="187"/>
    </row>
    <row r="2496" spans="1:1">
      <c r="A2496" s="187"/>
    </row>
    <row r="2497" spans="1:1">
      <c r="A2497" s="187"/>
    </row>
    <row r="2498" spans="1:1">
      <c r="A2498" s="187"/>
    </row>
    <row r="2499" spans="1:1">
      <c r="A2499" s="187"/>
    </row>
    <row r="2500" spans="1:1">
      <c r="A2500" s="187"/>
    </row>
    <row r="2501" spans="1:1">
      <c r="A2501" s="187"/>
    </row>
    <row r="2502" spans="1:1">
      <c r="A2502" s="187"/>
    </row>
    <row r="2503" spans="1:1">
      <c r="A2503" s="187"/>
    </row>
    <row r="2504" spans="1:1">
      <c r="A2504" s="187"/>
    </row>
    <row r="2505" spans="1:1">
      <c r="A2505" s="187"/>
    </row>
    <row r="2506" spans="1:1">
      <c r="A2506" s="187"/>
    </row>
    <row r="2507" spans="1:1">
      <c r="A2507" s="187"/>
    </row>
    <row r="2508" spans="1:1">
      <c r="A2508" s="187"/>
    </row>
    <row r="2509" spans="1:1">
      <c r="A2509" s="187"/>
    </row>
    <row r="2510" spans="1:1">
      <c r="A2510" s="187"/>
    </row>
    <row r="2511" spans="1:1">
      <c r="A2511" s="187"/>
    </row>
    <row r="2512" spans="1:1">
      <c r="A2512" s="187"/>
    </row>
    <row r="2513" spans="1:1">
      <c r="A2513" s="187"/>
    </row>
    <row r="2514" spans="1:1">
      <c r="A2514" s="187"/>
    </row>
    <row r="2515" spans="1:1">
      <c r="A2515" s="187"/>
    </row>
    <row r="2516" spans="1:1">
      <c r="A2516" s="187"/>
    </row>
    <row r="2517" spans="1:1">
      <c r="A2517" s="187"/>
    </row>
    <row r="2518" spans="1:1">
      <c r="A2518" s="187"/>
    </row>
    <row r="2519" spans="1:1">
      <c r="A2519" s="187"/>
    </row>
    <row r="2520" spans="1:1">
      <c r="A2520" s="187"/>
    </row>
    <row r="2521" spans="1:1">
      <c r="A2521" s="187"/>
    </row>
    <row r="2522" spans="1:1">
      <c r="A2522" s="187"/>
    </row>
    <row r="2523" spans="1:1">
      <c r="A2523" s="187"/>
    </row>
    <row r="2524" spans="1:1">
      <c r="A2524" s="187"/>
    </row>
    <row r="2525" spans="1:1">
      <c r="A2525" s="187"/>
    </row>
    <row r="2526" spans="1:1">
      <c r="A2526" s="187"/>
    </row>
    <row r="2527" spans="1:1">
      <c r="A2527" s="187"/>
    </row>
    <row r="2528" spans="1:1">
      <c r="A2528" s="187"/>
    </row>
    <row r="2529" spans="1:1">
      <c r="A2529" s="187"/>
    </row>
    <row r="2530" spans="1:1">
      <c r="A2530" s="187"/>
    </row>
    <row r="2531" spans="1:1">
      <c r="A2531" s="187"/>
    </row>
    <row r="2532" spans="1:1">
      <c r="A2532" s="187"/>
    </row>
    <row r="2533" spans="1:1">
      <c r="A2533" s="187"/>
    </row>
    <row r="2534" spans="1:1">
      <c r="A2534" s="187"/>
    </row>
    <row r="2535" spans="1:1">
      <c r="A2535" s="187"/>
    </row>
    <row r="2536" spans="1:1">
      <c r="A2536" s="187"/>
    </row>
    <row r="2537" spans="1:1">
      <c r="A2537" s="187"/>
    </row>
    <row r="2538" spans="1:1">
      <c r="A2538" s="187"/>
    </row>
    <row r="2539" spans="1:1">
      <c r="A2539" s="187"/>
    </row>
    <row r="2540" spans="1:1">
      <c r="A2540" s="187"/>
    </row>
    <row r="2541" spans="1:1">
      <c r="A2541" s="187"/>
    </row>
    <row r="2542" spans="1:1">
      <c r="A2542" s="187"/>
    </row>
    <row r="2543" spans="1:1">
      <c r="A2543" s="187"/>
    </row>
    <row r="2544" spans="1:1">
      <c r="A2544" s="187"/>
    </row>
    <row r="2545" spans="1:1">
      <c r="A2545" s="187"/>
    </row>
    <row r="2546" spans="1:1">
      <c r="A2546" s="187"/>
    </row>
    <row r="2547" spans="1:1">
      <c r="A2547" s="187"/>
    </row>
    <row r="2548" spans="1:1">
      <c r="A2548" s="187"/>
    </row>
    <row r="2549" spans="1:1">
      <c r="A2549" s="187"/>
    </row>
    <row r="2550" spans="1:1">
      <c r="A2550" s="187"/>
    </row>
    <row r="2551" spans="1:1">
      <c r="A2551" s="187"/>
    </row>
    <row r="2552" spans="1:1">
      <c r="A2552" s="187"/>
    </row>
    <row r="2553" spans="1:1">
      <c r="A2553" s="187"/>
    </row>
    <row r="2554" spans="1:1">
      <c r="A2554" s="187"/>
    </row>
    <row r="2555" spans="1:1">
      <c r="A2555" s="187"/>
    </row>
    <row r="2556" spans="1:1">
      <c r="A2556" s="187"/>
    </row>
    <row r="2557" spans="1:1">
      <c r="A2557" s="187"/>
    </row>
    <row r="2558" spans="1:1">
      <c r="A2558" s="187"/>
    </row>
    <row r="2559" spans="1:1">
      <c r="A2559" s="187"/>
    </row>
    <row r="2560" spans="1:1">
      <c r="A2560" s="187"/>
    </row>
    <row r="2561" spans="1:1">
      <c r="A2561" s="187"/>
    </row>
    <row r="2562" spans="1:1">
      <c r="A2562" s="187"/>
    </row>
    <row r="2563" spans="1:1">
      <c r="A2563" s="187"/>
    </row>
    <row r="2564" spans="1:1">
      <c r="A2564" s="187"/>
    </row>
    <row r="2565" spans="1:1">
      <c r="A2565" s="187"/>
    </row>
    <row r="2566" spans="1:1">
      <c r="A2566" s="187"/>
    </row>
    <row r="2567" spans="1:1">
      <c r="A2567" s="187"/>
    </row>
    <row r="2568" spans="1:1">
      <c r="A2568" s="187"/>
    </row>
    <row r="2569" spans="1:1">
      <c r="A2569" s="187"/>
    </row>
    <row r="2570" spans="1:1">
      <c r="A2570" s="187"/>
    </row>
    <row r="2571" spans="1:1">
      <c r="A2571" s="187"/>
    </row>
    <row r="2572" spans="1:1">
      <c r="A2572" s="187"/>
    </row>
    <row r="2573" spans="1:1">
      <c r="A2573" s="187"/>
    </row>
    <row r="2574" spans="1:1">
      <c r="A2574" s="187"/>
    </row>
    <row r="2575" spans="1:1">
      <c r="A2575" s="187"/>
    </row>
    <row r="2576" spans="1:1">
      <c r="A2576" s="187"/>
    </row>
    <row r="2577" spans="1:1">
      <c r="A2577" s="187"/>
    </row>
    <row r="2578" spans="1:1">
      <c r="A2578" s="187"/>
    </row>
    <row r="2579" spans="1:1">
      <c r="A2579" s="187"/>
    </row>
    <row r="2580" spans="1:1">
      <c r="A2580" s="187"/>
    </row>
    <row r="2581" spans="1:1">
      <c r="A2581" s="187"/>
    </row>
    <row r="2582" spans="1:1">
      <c r="A2582" s="187"/>
    </row>
    <row r="2583" spans="1:1">
      <c r="A2583" s="187"/>
    </row>
    <row r="2584" spans="1:1">
      <c r="A2584" s="187"/>
    </row>
    <row r="2585" spans="1:1">
      <c r="A2585" s="187"/>
    </row>
    <row r="2586" spans="1:1">
      <c r="A2586" s="187"/>
    </row>
    <row r="2587" spans="1:1">
      <c r="A2587" s="187"/>
    </row>
    <row r="2588" spans="1:1">
      <c r="A2588" s="187"/>
    </row>
    <row r="2589" spans="1:1">
      <c r="A2589" s="187"/>
    </row>
    <row r="2590" spans="1:1">
      <c r="A2590" s="187"/>
    </row>
    <row r="2591" spans="1:1">
      <c r="A2591" s="187"/>
    </row>
    <row r="2592" spans="1:1">
      <c r="A2592" s="187"/>
    </row>
    <row r="2593" spans="1:1">
      <c r="A2593" s="187"/>
    </row>
    <row r="2594" spans="1:1">
      <c r="A2594" s="187"/>
    </row>
    <row r="2595" spans="1:1">
      <c r="A2595" s="187"/>
    </row>
    <row r="2596" spans="1:1">
      <c r="A2596" s="187"/>
    </row>
    <row r="2597" spans="1:1">
      <c r="A2597" s="187"/>
    </row>
    <row r="2598" spans="1:1">
      <c r="A2598" s="187"/>
    </row>
    <row r="2599" spans="1:1">
      <c r="A2599" s="187"/>
    </row>
    <row r="2600" spans="1:1">
      <c r="A2600" s="187"/>
    </row>
    <row r="2601" spans="1:1">
      <c r="A2601" s="187"/>
    </row>
    <row r="2602" spans="1:1">
      <c r="A2602" s="187"/>
    </row>
    <row r="2603" spans="1:1">
      <c r="A2603" s="187"/>
    </row>
    <row r="2604" spans="1:1">
      <c r="A2604" s="187"/>
    </row>
    <row r="2605" spans="1:1">
      <c r="A2605" s="187"/>
    </row>
    <row r="2606" spans="1:1">
      <c r="A2606" s="187"/>
    </row>
    <row r="2607" spans="1:1">
      <c r="A2607" s="187"/>
    </row>
    <row r="2608" spans="1:1">
      <c r="A2608" s="187"/>
    </row>
    <row r="2609" spans="1:1">
      <c r="A2609" s="187"/>
    </row>
    <row r="2610" spans="1:1">
      <c r="A2610" s="187"/>
    </row>
    <row r="2611" spans="1:1">
      <c r="A2611" s="187"/>
    </row>
    <row r="2612" spans="1:1">
      <c r="A2612" s="187"/>
    </row>
    <row r="2613" spans="1:1">
      <c r="A2613" s="187"/>
    </row>
    <row r="2614" spans="1:1">
      <c r="A2614" s="187"/>
    </row>
    <row r="2615" spans="1:1">
      <c r="A2615" s="187"/>
    </row>
    <row r="2616" spans="1:1">
      <c r="A2616" s="187"/>
    </row>
    <row r="2617" spans="1:1">
      <c r="A2617" s="187"/>
    </row>
    <row r="2618" spans="1:1">
      <c r="A2618" s="187"/>
    </row>
    <row r="2619" spans="1:1">
      <c r="A2619" s="187"/>
    </row>
    <row r="2620" spans="1:1">
      <c r="A2620" s="187"/>
    </row>
    <row r="2621" spans="1:1">
      <c r="A2621" s="187"/>
    </row>
    <row r="2622" spans="1:1">
      <c r="A2622" s="187"/>
    </row>
    <row r="2623" spans="1:1">
      <c r="A2623" s="187"/>
    </row>
    <row r="2624" spans="1:1">
      <c r="A2624" s="187"/>
    </row>
    <row r="2625" spans="1:1">
      <c r="A2625" s="187"/>
    </row>
    <row r="2626" spans="1:1">
      <c r="A2626" s="187"/>
    </row>
    <row r="2627" spans="1:1">
      <c r="A2627" s="187"/>
    </row>
    <row r="2628" spans="1:1">
      <c r="A2628" s="187"/>
    </row>
    <row r="2629" spans="1:1">
      <c r="A2629" s="187"/>
    </row>
    <row r="2630" spans="1:1">
      <c r="A2630" s="187"/>
    </row>
    <row r="2631" spans="1:1">
      <c r="A2631" s="187"/>
    </row>
    <row r="2632" spans="1:1">
      <c r="A2632" s="187"/>
    </row>
    <row r="2633" spans="1:1">
      <c r="A2633" s="187"/>
    </row>
    <row r="2634" spans="1:1">
      <c r="A2634" s="187"/>
    </row>
    <row r="2635" spans="1:1">
      <c r="A2635" s="187"/>
    </row>
    <row r="2636" spans="1:1">
      <c r="A2636" s="187"/>
    </row>
    <row r="2637" spans="1:1">
      <c r="A2637" s="187"/>
    </row>
    <row r="2638" spans="1:1">
      <c r="A2638" s="187"/>
    </row>
    <row r="2639" spans="1:1">
      <c r="A2639" s="187"/>
    </row>
    <row r="2640" spans="1:1">
      <c r="A2640" s="187"/>
    </row>
    <row r="2641" spans="1:1">
      <c r="A2641" s="187"/>
    </row>
    <row r="2642" spans="1:1">
      <c r="A2642" s="187"/>
    </row>
    <row r="2643" spans="1:1">
      <c r="A2643" s="187"/>
    </row>
    <row r="2644" spans="1:1">
      <c r="A2644" s="187"/>
    </row>
    <row r="2645" spans="1:1">
      <c r="A2645" s="187"/>
    </row>
    <row r="2646" spans="1:1">
      <c r="A2646" s="187"/>
    </row>
    <row r="2647" spans="1:1">
      <c r="A2647" s="187"/>
    </row>
    <row r="2648" spans="1:1">
      <c r="A2648" s="187"/>
    </row>
    <row r="2649" spans="1:1">
      <c r="A2649" s="187"/>
    </row>
    <row r="2650" spans="1:1">
      <c r="A2650" s="187"/>
    </row>
    <row r="2651" spans="1:1">
      <c r="A2651" s="187"/>
    </row>
    <row r="2652" spans="1:1">
      <c r="A2652" s="187"/>
    </row>
    <row r="2653" spans="1:1">
      <c r="A2653" s="187"/>
    </row>
    <row r="2654" spans="1:1">
      <c r="A2654" s="187"/>
    </row>
    <row r="2655" spans="1:1">
      <c r="A2655" s="187"/>
    </row>
    <row r="2656" spans="1:1">
      <c r="A2656" s="187"/>
    </row>
    <row r="2657" spans="1:1">
      <c r="A2657" s="187"/>
    </row>
    <row r="2658" spans="1:1">
      <c r="A2658" s="187"/>
    </row>
    <row r="2659" spans="1:1">
      <c r="A2659" s="187"/>
    </row>
    <row r="2660" spans="1:1">
      <c r="A2660" s="187"/>
    </row>
    <row r="2661" spans="1:1">
      <c r="A2661" s="187"/>
    </row>
    <row r="2662" spans="1:1">
      <c r="A2662" s="187"/>
    </row>
    <row r="2663" spans="1:1">
      <c r="A2663" s="187"/>
    </row>
    <row r="2664" spans="1:1">
      <c r="A2664" s="187"/>
    </row>
    <row r="2665" spans="1:1">
      <c r="A2665" s="187"/>
    </row>
    <row r="2666" spans="1:1">
      <c r="A2666" s="187"/>
    </row>
    <row r="2667" spans="1:1">
      <c r="A2667" s="187"/>
    </row>
    <row r="2668" spans="1:1">
      <c r="A2668" s="187"/>
    </row>
    <row r="2669" spans="1:1">
      <c r="A2669" s="187"/>
    </row>
    <row r="2670" spans="1:1">
      <c r="A2670" s="187"/>
    </row>
    <row r="2671" spans="1:1">
      <c r="A2671" s="187"/>
    </row>
    <row r="2672" spans="1:1">
      <c r="A2672" s="187"/>
    </row>
    <row r="2673" spans="1:1">
      <c r="A2673" s="187"/>
    </row>
    <row r="2674" spans="1:1">
      <c r="A2674" s="187"/>
    </row>
    <row r="2675" spans="1:1">
      <c r="A2675" s="187"/>
    </row>
    <row r="2676" spans="1:1">
      <c r="A2676" s="187"/>
    </row>
    <row r="2677" spans="1:1">
      <c r="A2677" s="187"/>
    </row>
    <row r="2678" spans="1:1">
      <c r="A2678" s="187"/>
    </row>
    <row r="2679" spans="1:1">
      <c r="A2679" s="187"/>
    </row>
    <row r="2680" spans="1:1">
      <c r="A2680" s="187"/>
    </row>
    <row r="2681" spans="1:1">
      <c r="A2681" s="187"/>
    </row>
    <row r="2682" spans="1:1">
      <c r="A2682" s="187"/>
    </row>
    <row r="2683" spans="1:1">
      <c r="A2683" s="187"/>
    </row>
    <row r="2684" spans="1:1">
      <c r="A2684" s="187"/>
    </row>
    <row r="2685" spans="1:1">
      <c r="A2685" s="187"/>
    </row>
    <row r="2686" spans="1:1">
      <c r="A2686" s="187"/>
    </row>
    <row r="2687" spans="1:1">
      <c r="A2687" s="187"/>
    </row>
    <row r="2688" spans="1:1">
      <c r="A2688" s="187"/>
    </row>
    <row r="2689" spans="1:1">
      <c r="A2689" s="187"/>
    </row>
    <row r="2690" spans="1:1">
      <c r="A2690" s="187"/>
    </row>
    <row r="2691" spans="1:1">
      <c r="A2691" s="187"/>
    </row>
    <row r="2692" spans="1:1">
      <c r="A2692" s="187"/>
    </row>
    <row r="2693" spans="1:1">
      <c r="A2693" s="187"/>
    </row>
    <row r="2694" spans="1:1">
      <c r="A2694" s="187"/>
    </row>
    <row r="2695" spans="1:1">
      <c r="A2695" s="187"/>
    </row>
    <row r="2696" spans="1:1">
      <c r="A2696" s="187"/>
    </row>
    <row r="2697" spans="1:1">
      <c r="A2697" s="187"/>
    </row>
    <row r="2698" spans="1:1">
      <c r="A2698" s="187"/>
    </row>
    <row r="2699" spans="1:1">
      <c r="A2699" s="187"/>
    </row>
    <row r="2700" spans="1:1">
      <c r="A2700" s="187"/>
    </row>
    <row r="2701" spans="1:1">
      <c r="A2701" s="187"/>
    </row>
    <row r="2702" spans="1:1">
      <c r="A2702" s="187"/>
    </row>
    <row r="2703" spans="1:1">
      <c r="A2703" s="187"/>
    </row>
    <row r="2704" spans="1:1">
      <c r="A2704" s="187"/>
    </row>
    <row r="2705" spans="1:1">
      <c r="A2705" s="187"/>
    </row>
    <row r="2706" spans="1:1">
      <c r="A2706" s="187"/>
    </row>
    <row r="2707" spans="1:1">
      <c r="A2707" s="187"/>
    </row>
    <row r="2708" spans="1:1">
      <c r="A2708" s="187"/>
    </row>
    <row r="2709" spans="1:1">
      <c r="A2709" s="187"/>
    </row>
    <row r="2710" spans="1:1">
      <c r="A2710" s="187"/>
    </row>
    <row r="2711" spans="1:1">
      <c r="A2711" s="187"/>
    </row>
    <row r="2712" spans="1:1">
      <c r="A2712" s="187"/>
    </row>
    <row r="2713" spans="1:1">
      <c r="A2713" s="187"/>
    </row>
    <row r="2714" spans="1:1">
      <c r="A2714" s="187"/>
    </row>
    <row r="2715" spans="1:1">
      <c r="A2715" s="187"/>
    </row>
    <row r="2716" spans="1:1">
      <c r="A2716" s="187"/>
    </row>
    <row r="2717" spans="1:1">
      <c r="A2717" s="187"/>
    </row>
    <row r="2718" spans="1:1">
      <c r="A2718" s="187"/>
    </row>
    <row r="2719" spans="1:1">
      <c r="A2719" s="187"/>
    </row>
    <row r="2720" spans="1:1">
      <c r="A2720" s="187"/>
    </row>
    <row r="2721" spans="1:1">
      <c r="A2721" s="187"/>
    </row>
    <row r="2722" spans="1:1">
      <c r="A2722" s="187"/>
    </row>
    <row r="2723" spans="1:1">
      <c r="A2723" s="187"/>
    </row>
    <row r="2724" spans="1:1">
      <c r="A2724" s="187"/>
    </row>
    <row r="2725" spans="1:1">
      <c r="A2725" s="187"/>
    </row>
    <row r="2726" spans="1:1">
      <c r="A2726" s="187"/>
    </row>
    <row r="2727" spans="1:1">
      <c r="A2727" s="187"/>
    </row>
    <row r="2728" spans="1:1">
      <c r="A2728" s="187"/>
    </row>
    <row r="2729" spans="1:1">
      <c r="A2729" s="187"/>
    </row>
    <row r="2730" spans="1:1">
      <c r="A2730" s="187"/>
    </row>
    <row r="2731" spans="1:1">
      <c r="A2731" s="187"/>
    </row>
    <row r="2732" spans="1:1">
      <c r="A2732" s="187"/>
    </row>
    <row r="2733" spans="1:1">
      <c r="A2733" s="187"/>
    </row>
    <row r="2734" spans="1:1">
      <c r="A2734" s="187"/>
    </row>
    <row r="2735" spans="1:1">
      <c r="A2735" s="187"/>
    </row>
    <row r="2736" spans="1:1">
      <c r="A2736" s="187"/>
    </row>
    <row r="2737" spans="1:1">
      <c r="A2737" s="187"/>
    </row>
    <row r="2738" spans="1:1">
      <c r="A2738" s="187"/>
    </row>
    <row r="2739" spans="1:1">
      <c r="A2739" s="187"/>
    </row>
    <row r="2740" spans="1:1">
      <c r="A2740" s="187"/>
    </row>
    <row r="2741" spans="1:1">
      <c r="A2741" s="187"/>
    </row>
    <row r="2742" spans="1:1">
      <c r="A2742" s="187"/>
    </row>
    <row r="2743" spans="1:1">
      <c r="A2743" s="187"/>
    </row>
    <row r="2744" spans="1:1">
      <c r="A2744" s="187"/>
    </row>
    <row r="2745" spans="1:1">
      <c r="A2745" s="187"/>
    </row>
    <row r="2746" spans="1:1">
      <c r="A2746" s="187"/>
    </row>
    <row r="2747" spans="1:1">
      <c r="A2747" s="187"/>
    </row>
    <row r="2748" spans="1:1">
      <c r="A2748" s="187"/>
    </row>
    <row r="2749" spans="1:1">
      <c r="A2749" s="187"/>
    </row>
    <row r="2750" spans="1:1">
      <c r="A2750" s="187"/>
    </row>
    <row r="2751" spans="1:1">
      <c r="A2751" s="187"/>
    </row>
    <row r="2752" spans="1:1">
      <c r="A2752" s="187"/>
    </row>
    <row r="2753" spans="1:1">
      <c r="A2753" s="187"/>
    </row>
    <row r="2754" spans="1:1">
      <c r="A2754" s="187"/>
    </row>
    <row r="2755" spans="1:1">
      <c r="A2755" s="187"/>
    </row>
    <row r="2756" spans="1:1">
      <c r="A2756" s="187"/>
    </row>
    <row r="2757" spans="1:1">
      <c r="A2757" s="187"/>
    </row>
    <row r="2758" spans="1:1">
      <c r="A2758" s="187"/>
    </row>
    <row r="2759" spans="1:1">
      <c r="A2759" s="187"/>
    </row>
    <row r="2760" spans="1:1">
      <c r="A2760" s="187"/>
    </row>
    <row r="2761" spans="1:1">
      <c r="A2761" s="187"/>
    </row>
    <row r="2762" spans="1:1">
      <c r="A2762" s="187"/>
    </row>
    <row r="2763" spans="1:1">
      <c r="A2763" s="187"/>
    </row>
    <row r="2764" spans="1:1">
      <c r="A2764" s="187"/>
    </row>
    <row r="2765" spans="1:1">
      <c r="A2765" s="187"/>
    </row>
    <row r="2766" spans="1:1">
      <c r="A2766" s="187"/>
    </row>
    <row r="2767" spans="1:1">
      <c r="A2767" s="187"/>
    </row>
    <row r="2768" spans="1:1">
      <c r="A2768" s="187"/>
    </row>
    <row r="2769" spans="1:1">
      <c r="A2769" s="187"/>
    </row>
    <row r="2770" spans="1:1">
      <c r="A2770" s="187"/>
    </row>
    <row r="2771" spans="1:1">
      <c r="A2771" s="187"/>
    </row>
    <row r="2772" spans="1:1">
      <c r="A2772" s="187"/>
    </row>
    <row r="2773" spans="1:1">
      <c r="A2773" s="187"/>
    </row>
    <row r="2774" spans="1:1">
      <c r="A2774" s="187"/>
    </row>
    <row r="2775" spans="1:1">
      <c r="A2775" s="187"/>
    </row>
    <row r="2776" spans="1:1">
      <c r="A2776" s="187"/>
    </row>
    <row r="2777" spans="1:1">
      <c r="A2777" s="187"/>
    </row>
    <row r="2778" spans="1:1">
      <c r="A2778" s="187"/>
    </row>
    <row r="2779" spans="1:1">
      <c r="A2779" s="187"/>
    </row>
    <row r="2780" spans="1:1">
      <c r="A2780" s="187"/>
    </row>
    <row r="2781" spans="1:1">
      <c r="A2781" s="187"/>
    </row>
    <row r="2782" spans="1:1">
      <c r="A2782" s="187"/>
    </row>
    <row r="2783" spans="1:1">
      <c r="A2783" s="187"/>
    </row>
    <row r="2784" spans="1:1">
      <c r="A2784" s="187"/>
    </row>
    <row r="2785" spans="1:1">
      <c r="A2785" s="187"/>
    </row>
    <row r="2786" spans="1:1">
      <c r="A2786" s="187"/>
    </row>
    <row r="2787" spans="1:1">
      <c r="A2787" s="187"/>
    </row>
    <row r="2788" spans="1:1">
      <c r="A2788" s="187"/>
    </row>
    <row r="2789" spans="1:1">
      <c r="A2789" s="187"/>
    </row>
    <row r="2790" spans="1:1">
      <c r="A2790" s="187"/>
    </row>
    <row r="2791" spans="1:1">
      <c r="A2791" s="187"/>
    </row>
    <row r="2792" spans="1:1">
      <c r="A2792" s="187"/>
    </row>
    <row r="2793" spans="1:1">
      <c r="A2793" s="187"/>
    </row>
    <row r="2794" spans="1:1">
      <c r="A2794" s="187"/>
    </row>
    <row r="2795" spans="1:1">
      <c r="A2795" s="187"/>
    </row>
    <row r="2796" spans="1:1">
      <c r="A2796" s="187"/>
    </row>
    <row r="2797" spans="1:1">
      <c r="A2797" s="187"/>
    </row>
    <row r="2798" spans="1:1">
      <c r="A2798" s="187"/>
    </row>
    <row r="2799" spans="1:1">
      <c r="A2799" s="187"/>
    </row>
    <row r="2800" spans="1:1">
      <c r="A2800" s="187"/>
    </row>
    <row r="2801" spans="1:1">
      <c r="A2801" s="187"/>
    </row>
    <row r="2802" spans="1:1">
      <c r="A2802" s="187"/>
    </row>
    <row r="2803" spans="1:1">
      <c r="A2803" s="187"/>
    </row>
    <row r="2804" spans="1:1">
      <c r="A2804" s="187"/>
    </row>
    <row r="2805" spans="1:1">
      <c r="A2805" s="187"/>
    </row>
    <row r="2806" spans="1:1">
      <c r="A2806" s="187"/>
    </row>
    <row r="2807" spans="1:1">
      <c r="A2807" s="187"/>
    </row>
    <row r="2808" spans="1:1">
      <c r="A2808" s="187"/>
    </row>
    <row r="2809" spans="1:1">
      <c r="A2809" s="187"/>
    </row>
    <row r="2810" spans="1:1">
      <c r="A2810" s="187"/>
    </row>
    <row r="2811" spans="1:1">
      <c r="A2811" s="187"/>
    </row>
    <row r="2812" spans="1:1">
      <c r="A2812" s="187"/>
    </row>
    <row r="2813" spans="1:1">
      <c r="A2813" s="187"/>
    </row>
    <row r="2814" spans="1:1">
      <c r="A2814" s="187"/>
    </row>
    <row r="2815" spans="1:1">
      <c r="A2815" s="187"/>
    </row>
    <row r="2816" spans="1:1">
      <c r="A2816" s="187"/>
    </row>
    <row r="2817" spans="1:1">
      <c r="A2817" s="187"/>
    </row>
    <row r="2818" spans="1:1">
      <c r="A2818" s="187"/>
    </row>
    <row r="2819" spans="1:1">
      <c r="A2819" s="187"/>
    </row>
    <row r="2820" spans="1:1">
      <c r="A2820" s="187"/>
    </row>
    <row r="2821" spans="1:1">
      <c r="A2821" s="187"/>
    </row>
    <row r="2822" spans="1:1">
      <c r="A2822" s="187"/>
    </row>
    <row r="2823" spans="1:1">
      <c r="A2823" s="187"/>
    </row>
    <row r="2824" spans="1:1">
      <c r="A2824" s="187"/>
    </row>
    <row r="2825" spans="1:1">
      <c r="A2825" s="187"/>
    </row>
    <row r="2826" spans="1:1">
      <c r="A2826" s="187"/>
    </row>
    <row r="2827" spans="1:1">
      <c r="A2827" s="187"/>
    </row>
    <row r="2828" spans="1:1">
      <c r="A2828" s="187"/>
    </row>
    <row r="2829" spans="1:1">
      <c r="A2829" s="187"/>
    </row>
    <row r="2830" spans="1:1">
      <c r="A2830" s="187"/>
    </row>
    <row r="2831" spans="1:1">
      <c r="A2831" s="187"/>
    </row>
    <row r="2832" spans="1:1">
      <c r="A2832" s="187"/>
    </row>
    <row r="2833" spans="1:1">
      <c r="A2833" s="187"/>
    </row>
    <row r="2834" spans="1:1">
      <c r="A2834" s="187"/>
    </row>
    <row r="2835" spans="1:1">
      <c r="A2835" s="187"/>
    </row>
    <row r="2836" spans="1:1">
      <c r="A2836" s="187"/>
    </row>
    <row r="2837" spans="1:1">
      <c r="A2837" s="187"/>
    </row>
    <row r="2838" spans="1:1">
      <c r="A2838" s="187"/>
    </row>
    <row r="2839" spans="1:1">
      <c r="A2839" s="187"/>
    </row>
    <row r="2840" spans="1:1">
      <c r="A2840" s="187"/>
    </row>
    <row r="2841" spans="1:1">
      <c r="A2841" s="187"/>
    </row>
    <row r="2842" spans="1:1">
      <c r="A2842" s="187"/>
    </row>
    <row r="2843" spans="1:1">
      <c r="A2843" s="187"/>
    </row>
    <row r="2844" spans="1:1">
      <c r="A2844" s="187"/>
    </row>
    <row r="2845" spans="1:1">
      <c r="A2845" s="187"/>
    </row>
    <row r="2846" spans="1:1">
      <c r="A2846" s="187"/>
    </row>
    <row r="2847" spans="1:1">
      <c r="A2847" s="187"/>
    </row>
    <row r="2848" spans="1:1">
      <c r="A2848" s="187"/>
    </row>
    <row r="2849" spans="1:1">
      <c r="A2849" s="187"/>
    </row>
    <row r="2850" spans="1:1">
      <c r="A2850" s="187"/>
    </row>
    <row r="2851" spans="1:1">
      <c r="A2851" s="187"/>
    </row>
    <row r="2852" spans="1:1">
      <c r="A2852" s="187"/>
    </row>
    <row r="2853" spans="1:1">
      <c r="A2853" s="187"/>
    </row>
    <row r="2854" spans="1:1">
      <c r="A2854" s="187"/>
    </row>
    <row r="2855" spans="1:1">
      <c r="A2855" s="187"/>
    </row>
    <row r="2856" spans="1:1">
      <c r="A2856" s="187"/>
    </row>
    <row r="2857" spans="1:1">
      <c r="A2857" s="187"/>
    </row>
    <row r="2858" spans="1:1">
      <c r="A2858" s="187"/>
    </row>
    <row r="2859" spans="1:1">
      <c r="A2859" s="187"/>
    </row>
    <row r="2860" spans="1:1">
      <c r="A2860" s="187"/>
    </row>
    <row r="2861" spans="1:1">
      <c r="A2861" s="187"/>
    </row>
    <row r="2862" spans="1:1">
      <c r="A2862" s="187"/>
    </row>
    <row r="2863" spans="1:1">
      <c r="A2863" s="187"/>
    </row>
    <row r="2864" spans="1:1">
      <c r="A2864" s="187"/>
    </row>
    <row r="2865" spans="1:1">
      <c r="A2865" s="187"/>
    </row>
    <row r="2866" spans="1:1">
      <c r="A2866" s="187"/>
    </row>
    <row r="2867" spans="1:1">
      <c r="A2867" s="187"/>
    </row>
    <row r="2868" spans="1:1">
      <c r="A2868" s="187"/>
    </row>
    <row r="2869" spans="1:1">
      <c r="A2869" s="187"/>
    </row>
    <row r="2870" spans="1:1">
      <c r="A2870" s="187"/>
    </row>
    <row r="2871" spans="1:1">
      <c r="A2871" s="187"/>
    </row>
    <row r="2872" spans="1:1">
      <c r="A2872" s="187"/>
    </row>
    <row r="2873" spans="1:1">
      <c r="A2873" s="187"/>
    </row>
    <row r="2874" spans="1:1">
      <c r="A2874" s="187"/>
    </row>
    <row r="2875" spans="1:1">
      <c r="A2875" s="187"/>
    </row>
    <row r="2876" spans="1:1">
      <c r="A2876" s="187"/>
    </row>
    <row r="2877" spans="1:1">
      <c r="A2877" s="187"/>
    </row>
    <row r="2878" spans="1:1">
      <c r="A2878" s="187"/>
    </row>
    <row r="2879" spans="1:1">
      <c r="A2879" s="187"/>
    </row>
    <row r="2880" spans="1:1">
      <c r="A2880" s="187"/>
    </row>
    <row r="2881" spans="1:1">
      <c r="A2881" s="187"/>
    </row>
    <row r="2882" spans="1:1">
      <c r="A2882" s="187"/>
    </row>
    <row r="2883" spans="1:1">
      <c r="A2883" s="187"/>
    </row>
    <row r="2884" spans="1:1">
      <c r="A2884" s="187"/>
    </row>
    <row r="2885" spans="1:1">
      <c r="A2885" s="187"/>
    </row>
    <row r="2886" spans="1:1">
      <c r="A2886" s="187"/>
    </row>
    <row r="2887" spans="1:1">
      <c r="A2887" s="187"/>
    </row>
    <row r="2888" spans="1:1">
      <c r="A2888" s="187"/>
    </row>
    <row r="2889" spans="1:1">
      <c r="A2889" s="187"/>
    </row>
    <row r="2890" spans="1:1">
      <c r="A2890" s="187"/>
    </row>
    <row r="2891" spans="1:1">
      <c r="A2891" s="187"/>
    </row>
    <row r="2892" spans="1:1">
      <c r="A2892" s="187"/>
    </row>
    <row r="2893" spans="1:1">
      <c r="A2893" s="187"/>
    </row>
    <row r="2894" spans="1:1">
      <c r="A2894" s="187"/>
    </row>
    <row r="2895" spans="1:1">
      <c r="A2895" s="187"/>
    </row>
    <row r="2896" spans="1:1">
      <c r="A2896" s="187"/>
    </row>
    <row r="2897" spans="1:1">
      <c r="A2897" s="187"/>
    </row>
    <row r="2898" spans="1:1">
      <c r="A2898" s="187"/>
    </row>
    <row r="2899" spans="1:1">
      <c r="A2899" s="187"/>
    </row>
    <row r="2900" spans="1:1">
      <c r="A2900" s="187"/>
    </row>
    <row r="2901" spans="1:1">
      <c r="A2901" s="187"/>
    </row>
    <row r="2902" spans="1:1">
      <c r="A2902" s="187"/>
    </row>
    <row r="2903" spans="1:1">
      <c r="A2903" s="187"/>
    </row>
    <row r="2904" spans="1:1">
      <c r="A2904" s="187"/>
    </row>
    <row r="2905" spans="1:1">
      <c r="A2905" s="187"/>
    </row>
    <row r="2906" spans="1:1">
      <c r="A2906" s="187"/>
    </row>
    <row r="2907" spans="1:1">
      <c r="A2907" s="187"/>
    </row>
    <row r="2908" spans="1:1">
      <c r="A2908" s="187"/>
    </row>
    <row r="2909" spans="1:1">
      <c r="A2909" s="187"/>
    </row>
    <row r="2910" spans="1:1">
      <c r="A2910" s="187"/>
    </row>
    <row r="2911" spans="1:1">
      <c r="A2911" s="187"/>
    </row>
    <row r="2912" spans="1:1">
      <c r="A2912" s="187"/>
    </row>
    <row r="2913" spans="1:1">
      <c r="A2913" s="187"/>
    </row>
    <row r="2914" spans="1:1">
      <c r="A2914" s="187"/>
    </row>
    <row r="2915" spans="1:1">
      <c r="A2915" s="187"/>
    </row>
    <row r="2916" spans="1:1">
      <c r="A2916" s="187"/>
    </row>
    <row r="2917" spans="1:1">
      <c r="A2917" s="187"/>
    </row>
    <row r="2918" spans="1:1">
      <c r="A2918" s="187"/>
    </row>
    <row r="2919" spans="1:1">
      <c r="A2919" s="187"/>
    </row>
    <row r="2920" spans="1:1">
      <c r="A2920" s="187"/>
    </row>
    <row r="2921" spans="1:1">
      <c r="A2921" s="187"/>
    </row>
    <row r="2922" spans="1:1">
      <c r="A2922" s="187"/>
    </row>
    <row r="2923" spans="1:1">
      <c r="A2923" s="187"/>
    </row>
    <row r="2924" spans="1:1">
      <c r="A2924" s="187"/>
    </row>
    <row r="2925" spans="1:1">
      <c r="A2925" s="187"/>
    </row>
    <row r="2926" spans="1:1">
      <c r="A2926" s="187"/>
    </row>
    <row r="2927" spans="1:1">
      <c r="A2927" s="187"/>
    </row>
    <row r="2928" spans="1:1">
      <c r="A2928" s="187"/>
    </row>
    <row r="2929" spans="1:1">
      <c r="A2929" s="187"/>
    </row>
    <row r="2930" spans="1:1">
      <c r="A2930" s="187"/>
    </row>
    <row r="2931" spans="1:1">
      <c r="A2931" s="187"/>
    </row>
    <row r="2932" spans="1:1">
      <c r="A2932" s="187"/>
    </row>
    <row r="2933" spans="1:1">
      <c r="A2933" s="187"/>
    </row>
    <row r="2934" spans="1:1">
      <c r="A2934" s="187"/>
    </row>
    <row r="2935" spans="1:1">
      <c r="A2935" s="187"/>
    </row>
    <row r="2936" spans="1:1">
      <c r="A2936" s="187"/>
    </row>
    <row r="2937" spans="1:1">
      <c r="A2937" s="187"/>
    </row>
    <row r="2938" spans="1:1">
      <c r="A2938" s="187"/>
    </row>
    <row r="2939" spans="1:1">
      <c r="A2939" s="187"/>
    </row>
    <row r="2940" spans="1:1">
      <c r="A2940" s="187"/>
    </row>
    <row r="2941" spans="1:1">
      <c r="A2941" s="187"/>
    </row>
    <row r="2942" spans="1:1">
      <c r="A2942" s="187"/>
    </row>
    <row r="2943" spans="1:1">
      <c r="A2943" s="187"/>
    </row>
    <row r="2944" spans="1:1">
      <c r="A2944" s="187"/>
    </row>
    <row r="2945" spans="1:1">
      <c r="A2945" s="187"/>
    </row>
    <row r="2946" spans="1:1">
      <c r="A2946" s="187"/>
    </row>
    <row r="2947" spans="1:1">
      <c r="A2947" s="187"/>
    </row>
    <row r="2948" spans="1:1">
      <c r="A2948" s="187"/>
    </row>
    <row r="2949" spans="1:1">
      <c r="A2949" s="187"/>
    </row>
    <row r="2950" spans="1:1">
      <c r="A2950" s="187"/>
    </row>
    <row r="2951" spans="1:1">
      <c r="A2951" s="187"/>
    </row>
    <row r="2952" spans="1:1">
      <c r="A2952" s="187"/>
    </row>
    <row r="2953" spans="1:1">
      <c r="A2953" s="187"/>
    </row>
    <row r="2954" spans="1:1">
      <c r="A2954" s="187"/>
    </row>
    <row r="2955" spans="1:1">
      <c r="A2955" s="187"/>
    </row>
    <row r="2956" spans="1:1">
      <c r="A2956" s="187"/>
    </row>
    <row r="2957" spans="1:1">
      <c r="A2957" s="187"/>
    </row>
    <row r="2958" spans="1:1">
      <c r="A2958" s="187"/>
    </row>
    <row r="2959" spans="1:1">
      <c r="A2959" s="187"/>
    </row>
    <row r="2960" spans="1:1">
      <c r="A2960" s="187"/>
    </row>
    <row r="2961" spans="1:1">
      <c r="A2961" s="187"/>
    </row>
    <row r="2962" spans="1:1">
      <c r="A2962" s="187"/>
    </row>
    <row r="2963" spans="1:1">
      <c r="A2963" s="187"/>
    </row>
    <row r="2964" spans="1:1">
      <c r="A2964" s="187"/>
    </row>
    <row r="2965" spans="1:1">
      <c r="A2965" s="187"/>
    </row>
    <row r="2966" spans="1:1">
      <c r="A2966" s="187"/>
    </row>
    <row r="2967" spans="1:1">
      <c r="A2967" s="187"/>
    </row>
    <row r="2968" spans="1:1">
      <c r="A2968" s="187"/>
    </row>
    <row r="2969" spans="1:1">
      <c r="A2969" s="187"/>
    </row>
    <row r="2970" spans="1:1">
      <c r="A2970" s="187"/>
    </row>
    <row r="2971" spans="1:1">
      <c r="A2971" s="187"/>
    </row>
    <row r="2972" spans="1:1">
      <c r="A2972" s="187"/>
    </row>
    <row r="2973" spans="1:1">
      <c r="A2973" s="187"/>
    </row>
    <row r="2974" spans="1:1">
      <c r="A2974" s="187"/>
    </row>
    <row r="2975" spans="1:1">
      <c r="A2975" s="187"/>
    </row>
    <row r="2976" spans="1:1">
      <c r="A2976" s="187"/>
    </row>
    <row r="2977" spans="1:1">
      <c r="A2977" s="187"/>
    </row>
    <row r="2978" spans="1:1">
      <c r="A2978" s="187"/>
    </row>
    <row r="2979" spans="1:1">
      <c r="A2979" s="187"/>
    </row>
    <row r="2980" spans="1:1">
      <c r="A2980" s="187"/>
    </row>
    <row r="2981" spans="1:1">
      <c r="A2981" s="187"/>
    </row>
    <row r="2982" spans="1:1">
      <c r="A2982" s="187"/>
    </row>
    <row r="2983" spans="1:1">
      <c r="A2983" s="187"/>
    </row>
    <row r="2984" spans="1:1">
      <c r="A2984" s="187"/>
    </row>
    <row r="2985" spans="1:1">
      <c r="A2985" s="187"/>
    </row>
    <row r="2986" spans="1:1">
      <c r="A2986" s="187"/>
    </row>
    <row r="2987" spans="1:1">
      <c r="A2987" s="187"/>
    </row>
    <row r="2988" spans="1:1">
      <c r="A2988" s="187"/>
    </row>
    <row r="2989" spans="1:1">
      <c r="A2989" s="187"/>
    </row>
    <row r="2990" spans="1:1">
      <c r="A2990" s="187"/>
    </row>
    <row r="2991" spans="1:1">
      <c r="A2991" s="187"/>
    </row>
    <row r="2992" spans="1:1">
      <c r="A2992" s="187"/>
    </row>
    <row r="2993" spans="1:1">
      <c r="A2993" s="187"/>
    </row>
    <row r="2994" spans="1:1">
      <c r="A2994" s="187"/>
    </row>
    <row r="2995" spans="1:1">
      <c r="A2995" s="187"/>
    </row>
    <row r="2996" spans="1:1">
      <c r="A2996" s="187"/>
    </row>
    <row r="2997" spans="1:1">
      <c r="A2997" s="187"/>
    </row>
    <row r="2998" spans="1:1">
      <c r="A2998" s="187"/>
    </row>
    <row r="2999" spans="1:1">
      <c r="A2999" s="187"/>
    </row>
    <row r="3000" spans="1:1">
      <c r="A3000" s="187"/>
    </row>
    <row r="3001" spans="1:1">
      <c r="A3001" s="187"/>
    </row>
    <row r="3002" spans="1:1">
      <c r="A3002" s="187"/>
    </row>
    <row r="3003" spans="1:1">
      <c r="A3003" s="187"/>
    </row>
    <row r="3004" spans="1:1">
      <c r="A3004" s="187"/>
    </row>
    <row r="3005" spans="1:1">
      <c r="A3005" s="187"/>
    </row>
    <row r="3006" spans="1:1">
      <c r="A3006" s="187"/>
    </row>
    <row r="3007" spans="1:1">
      <c r="A3007" s="187"/>
    </row>
    <row r="3008" spans="1:1">
      <c r="A3008" s="187"/>
    </row>
    <row r="3009" spans="1:1">
      <c r="A3009" s="187"/>
    </row>
    <row r="3010" spans="1:1">
      <c r="A3010" s="187"/>
    </row>
    <row r="3011" spans="1:1">
      <c r="A3011" s="187"/>
    </row>
    <row r="3012" spans="1:1">
      <c r="A3012" s="187"/>
    </row>
    <row r="3013" spans="1:1">
      <c r="A3013" s="187"/>
    </row>
    <row r="3014" spans="1:1">
      <c r="A3014" s="187"/>
    </row>
    <row r="3015" spans="1:1">
      <c r="A3015" s="187"/>
    </row>
    <row r="3016" spans="1:1">
      <c r="A3016" s="187"/>
    </row>
    <row r="3017" spans="1:1">
      <c r="A3017" s="187"/>
    </row>
    <row r="3018" spans="1:1">
      <c r="A3018" s="187"/>
    </row>
    <row r="3019" spans="1:1">
      <c r="A3019" s="187"/>
    </row>
    <row r="3020" spans="1:1">
      <c r="A3020" s="187"/>
    </row>
    <row r="3021" spans="1:1">
      <c r="A3021" s="187"/>
    </row>
    <row r="3022" spans="1:1">
      <c r="A3022" s="187"/>
    </row>
    <row r="3023" spans="1:1">
      <c r="A3023" s="187"/>
    </row>
    <row r="3024" spans="1:1">
      <c r="A3024" s="187"/>
    </row>
    <row r="3025" spans="1:1">
      <c r="A3025" s="187"/>
    </row>
    <row r="3026" spans="1:1">
      <c r="A3026" s="187"/>
    </row>
    <row r="3027" spans="1:1">
      <c r="A3027" s="187"/>
    </row>
    <row r="3028" spans="1:1">
      <c r="A3028" s="187"/>
    </row>
    <row r="3029" spans="1:1">
      <c r="A3029" s="187"/>
    </row>
    <row r="3030" spans="1:1">
      <c r="A3030" s="187"/>
    </row>
    <row r="3031" spans="1:1">
      <c r="A3031" s="187"/>
    </row>
    <row r="3032" spans="1:1">
      <c r="A3032" s="187"/>
    </row>
    <row r="3033" spans="1:1">
      <c r="A3033" s="187"/>
    </row>
    <row r="3034" spans="1:1">
      <c r="A3034" s="187"/>
    </row>
    <row r="3035" spans="1:1">
      <c r="A3035" s="187"/>
    </row>
    <row r="3036" spans="1:1">
      <c r="A3036" s="187"/>
    </row>
    <row r="3037" spans="1:1">
      <c r="A3037" s="187"/>
    </row>
    <row r="3038" spans="1:1">
      <c r="A3038" s="187"/>
    </row>
    <row r="3039" spans="1:1">
      <c r="A3039" s="187"/>
    </row>
    <row r="3040" spans="1:1">
      <c r="A3040" s="187"/>
    </row>
    <row r="3041" spans="1:1">
      <c r="A3041" s="187"/>
    </row>
    <row r="3042" spans="1:1">
      <c r="A3042" s="187"/>
    </row>
    <row r="3043" spans="1:1">
      <c r="A3043" s="187"/>
    </row>
    <row r="3044" spans="1:1">
      <c r="A3044" s="187"/>
    </row>
    <row r="3045" spans="1:1">
      <c r="A3045" s="187"/>
    </row>
    <row r="3046" spans="1:1">
      <c r="A3046" s="187"/>
    </row>
    <row r="3047" spans="1:1">
      <c r="A3047" s="187"/>
    </row>
    <row r="3048" spans="1:1">
      <c r="A3048" s="187"/>
    </row>
    <row r="3049" spans="1:1">
      <c r="A3049" s="187"/>
    </row>
    <row r="3050" spans="1:1">
      <c r="A3050" s="187"/>
    </row>
    <row r="3051" spans="1:1">
      <c r="A3051" s="187"/>
    </row>
    <row r="3052" spans="1:1">
      <c r="A3052" s="187"/>
    </row>
    <row r="3053" spans="1:1">
      <c r="A3053" s="187"/>
    </row>
    <row r="3054" spans="1:1">
      <c r="A3054" s="187"/>
    </row>
    <row r="3055" spans="1:1">
      <c r="A3055" s="187"/>
    </row>
    <row r="3056" spans="1:1">
      <c r="A3056" s="187"/>
    </row>
    <row r="3057" spans="1:1">
      <c r="A3057" s="187"/>
    </row>
    <row r="3058" spans="1:1">
      <c r="A3058" s="187"/>
    </row>
    <row r="3059" spans="1:1">
      <c r="A3059" s="187"/>
    </row>
    <row r="3060" spans="1:1">
      <c r="A3060" s="187"/>
    </row>
    <row r="3061" spans="1:1">
      <c r="A3061" s="187"/>
    </row>
    <row r="3062" spans="1:1">
      <c r="A3062" s="187"/>
    </row>
    <row r="3063" spans="1:1">
      <c r="A3063" s="187"/>
    </row>
    <row r="3064" spans="1:1">
      <c r="A3064" s="187"/>
    </row>
    <row r="3065" spans="1:1">
      <c r="A3065" s="187"/>
    </row>
    <row r="3066" spans="1:1">
      <c r="A3066" s="187"/>
    </row>
    <row r="3067" spans="1:1">
      <c r="A3067" s="187"/>
    </row>
    <row r="3068" spans="1:1">
      <c r="A3068" s="187"/>
    </row>
    <row r="3069" spans="1:1">
      <c r="A3069" s="187"/>
    </row>
    <row r="3070" spans="1:1">
      <c r="A3070" s="187"/>
    </row>
    <row r="3071" spans="1:1">
      <c r="A3071" s="187"/>
    </row>
    <row r="3072" spans="1:1">
      <c r="A3072" s="187"/>
    </row>
    <row r="3073" spans="1:1">
      <c r="A3073" s="187"/>
    </row>
    <row r="3074" spans="1:1">
      <c r="A3074" s="187"/>
    </row>
    <row r="3075" spans="1:1">
      <c r="A3075" s="187"/>
    </row>
    <row r="3076" spans="1:1">
      <c r="A3076" s="187"/>
    </row>
    <row r="3077" spans="1:1">
      <c r="A3077" s="187"/>
    </row>
    <row r="3078" spans="1:1">
      <c r="A3078" s="187"/>
    </row>
    <row r="3079" spans="1:1">
      <c r="A3079" s="187"/>
    </row>
    <row r="3080" spans="1:1">
      <c r="A3080" s="187"/>
    </row>
    <row r="3081" spans="1:1">
      <c r="A3081" s="187"/>
    </row>
    <row r="3082" spans="1:1">
      <c r="A3082" s="187"/>
    </row>
    <row r="3083" spans="1:1">
      <c r="A3083" s="187"/>
    </row>
    <row r="3084" spans="1:1">
      <c r="A3084" s="187"/>
    </row>
    <row r="3085" spans="1:1">
      <c r="A3085" s="187"/>
    </row>
    <row r="3086" spans="1:1">
      <c r="A3086" s="187"/>
    </row>
    <row r="3087" spans="1:1">
      <c r="A3087" s="187"/>
    </row>
    <row r="3088" spans="1:1">
      <c r="A3088" s="187"/>
    </row>
    <row r="3089" spans="1:1">
      <c r="A3089" s="187"/>
    </row>
    <row r="3090" spans="1:1">
      <c r="A3090" s="187"/>
    </row>
    <row r="3091" spans="1:1">
      <c r="A3091" s="187"/>
    </row>
    <row r="3092" spans="1:1">
      <c r="A3092" s="187"/>
    </row>
    <row r="3093" spans="1:1">
      <c r="A3093" s="187"/>
    </row>
    <row r="3094" spans="1:1">
      <c r="A3094" s="187"/>
    </row>
    <row r="3095" spans="1:1">
      <c r="A3095" s="187"/>
    </row>
    <row r="3096" spans="1:1">
      <c r="A3096" s="187"/>
    </row>
    <row r="3097" spans="1:1">
      <c r="A3097" s="187"/>
    </row>
    <row r="3098" spans="1:1">
      <c r="A3098" s="187"/>
    </row>
    <row r="3099" spans="1:1">
      <c r="A3099" s="187"/>
    </row>
    <row r="3100" spans="1:1">
      <c r="A3100" s="187"/>
    </row>
    <row r="3101" spans="1:1">
      <c r="A3101" s="187"/>
    </row>
    <row r="3102" spans="1:1">
      <c r="A3102" s="187"/>
    </row>
    <row r="3103" spans="1:1">
      <c r="A3103" s="187"/>
    </row>
    <row r="3104" spans="1:1">
      <c r="A3104" s="187"/>
    </row>
    <row r="3105" spans="1:1">
      <c r="A3105" s="187"/>
    </row>
    <row r="3106" spans="1:1">
      <c r="A3106" s="187"/>
    </row>
    <row r="3107" spans="1:1">
      <c r="A3107" s="187"/>
    </row>
    <row r="3108" spans="1:1">
      <c r="A3108" s="187"/>
    </row>
    <row r="3109" spans="1:1">
      <c r="A3109" s="187"/>
    </row>
    <row r="3110" spans="1:1">
      <c r="A3110" s="187"/>
    </row>
    <row r="3111" spans="1:1">
      <c r="A3111" s="187"/>
    </row>
    <row r="3112" spans="1:1">
      <c r="A3112" s="187"/>
    </row>
    <row r="3113" spans="1:1">
      <c r="A3113" s="187"/>
    </row>
    <row r="3114" spans="1:1">
      <c r="A3114" s="187"/>
    </row>
    <row r="3115" spans="1:1">
      <c r="A3115" s="187"/>
    </row>
    <row r="3116" spans="1:1">
      <c r="A3116" s="187"/>
    </row>
    <row r="3117" spans="1:1">
      <c r="A3117" s="187"/>
    </row>
    <row r="3118" spans="1:1">
      <c r="A3118" s="187"/>
    </row>
    <row r="3119" spans="1:1">
      <c r="A3119" s="187"/>
    </row>
    <row r="3120" spans="1:1">
      <c r="A3120" s="187"/>
    </row>
    <row r="3121" spans="1:1">
      <c r="A3121" s="187"/>
    </row>
    <row r="3122" spans="1:1">
      <c r="A3122" s="187"/>
    </row>
    <row r="3123" spans="1:1">
      <c r="A3123" s="187"/>
    </row>
  </sheetData>
  <sheetProtection selectLockedCells="1" selectUnlockedCells="1"/>
  <mergeCells count="2">
    <mergeCell ref="B1:D1"/>
    <mergeCell ref="B8:D8"/>
  </mergeCells>
  <pageMargins left="0.7" right="0.7" top="0.75" bottom="0.75" header="0.3" footer="0.3"/>
  <pageSetup paperSize="9" scale="1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05"/>
  <sheetViews>
    <sheetView showGridLines="0" topLeftCell="A17" zoomScale="90" zoomScaleNormal="90" workbookViewId="0" xr3:uid="{7BE570AB-09E9-518F-B8F7-3F91B7162CA9}">
      <pane xSplit="1" topLeftCell="B1" activePane="topRight" state="frozen"/>
      <selection pane="topRight" activeCell="B115" sqref="B115"/>
      <selection activeCell="H10" sqref="H10"/>
    </sheetView>
  </sheetViews>
  <sheetFormatPr defaultColWidth="9" defaultRowHeight="15" outlineLevelRow="1"/>
  <cols>
    <col min="1" max="1" width="3.125" style="1" customWidth="1"/>
    <col min="2" max="2" width="22.375" style="1" customWidth="1"/>
    <col min="3" max="3" width="11.625" style="66" customWidth="1"/>
    <col min="4" max="4" width="12" style="66" customWidth="1"/>
    <col min="5" max="5" width="17.875" style="54" customWidth="1"/>
    <col min="6" max="6" width="24.625" style="1" customWidth="1"/>
    <col min="7" max="7" width="12" style="58" customWidth="1"/>
    <col min="8" max="16384" width="9" style="1"/>
  </cols>
  <sheetData>
    <row r="1" spans="1:7" s="2" customFormat="1" ht="11.25" customHeight="1">
      <c r="A1" s="6"/>
      <c r="B1" s="8"/>
      <c r="C1" s="115"/>
      <c r="D1" s="115"/>
      <c r="E1" s="51"/>
      <c r="F1" s="6"/>
      <c r="G1" s="55"/>
    </row>
    <row r="2" spans="1:7" s="2" customFormat="1" ht="46.5" customHeight="1">
      <c r="A2" s="9"/>
      <c r="B2" s="594" t="s">
        <v>54</v>
      </c>
      <c r="C2" s="582" t="s">
        <v>240</v>
      </c>
      <c r="D2" s="582"/>
      <c r="E2" s="582"/>
      <c r="F2" s="582"/>
      <c r="G2" s="582"/>
    </row>
    <row r="3" spans="1:7" s="2" customFormat="1" ht="49.5" customHeight="1">
      <c r="A3" s="7"/>
      <c r="B3" s="594"/>
      <c r="C3" s="582"/>
      <c r="D3" s="582"/>
      <c r="E3" s="582"/>
      <c r="F3" s="582"/>
      <c r="G3" s="582"/>
    </row>
    <row r="4" spans="1:7" s="2" customFormat="1" ht="84" customHeight="1">
      <c r="B4" s="594"/>
      <c r="C4" s="589" t="s">
        <v>14</v>
      </c>
      <c r="D4" s="590"/>
      <c r="E4" s="590"/>
      <c r="F4" s="590"/>
      <c r="G4" s="591"/>
    </row>
    <row r="5" spans="1:7" ht="24" customHeight="1">
      <c r="B5" s="575"/>
      <c r="C5" s="609"/>
      <c r="D5" s="609"/>
      <c r="E5" s="609"/>
      <c r="F5" s="609"/>
      <c r="G5" s="609"/>
    </row>
    <row r="6" spans="1:7" ht="15.75" customHeight="1">
      <c r="A6" s="3"/>
      <c r="B6" s="4"/>
      <c r="C6" s="67"/>
      <c r="D6" s="67"/>
      <c r="E6" s="52"/>
      <c r="F6" s="4"/>
      <c r="G6" s="56"/>
    </row>
    <row r="7" spans="1:7" s="46" customFormat="1" ht="30.75" customHeight="1">
      <c r="A7" s="149"/>
      <c r="B7" s="585">
        <v>2012</v>
      </c>
      <c r="C7" s="585"/>
      <c r="D7" s="585"/>
      <c r="E7" s="585"/>
      <c r="F7" s="585"/>
      <c r="G7" s="585"/>
    </row>
    <row r="8" spans="1:7" ht="30" hidden="1" customHeight="1" outlineLevel="1">
      <c r="A8" s="608">
        <v>2012</v>
      </c>
      <c r="B8" s="568" t="s">
        <v>54</v>
      </c>
      <c r="C8" s="570"/>
      <c r="D8" s="570"/>
      <c r="E8" s="570"/>
      <c r="F8" s="570"/>
      <c r="G8" s="570"/>
    </row>
    <row r="9" spans="1:7" s="175" customFormat="1" ht="37.5" hidden="1" customHeight="1" outlineLevel="1">
      <c r="A9" s="608"/>
      <c r="B9" s="155" t="s">
        <v>79</v>
      </c>
      <c r="C9" s="157" t="s">
        <v>241</v>
      </c>
      <c r="D9" s="157" t="s">
        <v>81</v>
      </c>
      <c r="E9" s="158" t="s">
        <v>242</v>
      </c>
      <c r="F9" s="161" t="s">
        <v>243</v>
      </c>
      <c r="G9" s="174" t="s">
        <v>84</v>
      </c>
    </row>
    <row r="10" spans="1:7" ht="21" hidden="1" customHeight="1" outlineLevel="1">
      <c r="A10" s="608"/>
      <c r="B10" s="10" t="s">
        <v>244</v>
      </c>
      <c r="C10" s="107"/>
      <c r="D10" s="68"/>
      <c r="E10" s="133" t="e">
        <f>C10/Samantekt!C7</f>
        <v>#DIV/0!</v>
      </c>
      <c r="F10" s="12"/>
      <c r="G10" s="57" t="e">
        <f t="shared" ref="G10:G16" si="0">F10/C10</f>
        <v>#DIV/0!</v>
      </c>
    </row>
    <row r="11" spans="1:7" ht="21" hidden="1" customHeight="1" outlineLevel="1">
      <c r="A11" s="608"/>
      <c r="B11" s="14" t="s">
        <v>245</v>
      </c>
      <c r="C11" s="107"/>
      <c r="D11" s="68"/>
      <c r="E11" s="133" t="e">
        <f>C11/Samantekt!C7</f>
        <v>#DIV/0!</v>
      </c>
      <c r="F11" s="12"/>
      <c r="G11" s="57" t="e">
        <f t="shared" si="0"/>
        <v>#DIV/0!</v>
      </c>
    </row>
    <row r="12" spans="1:7" ht="21" hidden="1" customHeight="1" outlineLevel="1">
      <c r="A12" s="608"/>
      <c r="B12" s="16" t="s">
        <v>246</v>
      </c>
      <c r="C12" s="107"/>
      <c r="D12" s="68"/>
      <c r="E12" s="133" t="e">
        <f>C12/Samantekt!C7</f>
        <v>#DIV/0!</v>
      </c>
      <c r="F12" s="17"/>
      <c r="G12" s="65" t="e">
        <f t="shared" si="0"/>
        <v>#DIV/0!</v>
      </c>
    </row>
    <row r="13" spans="1:7" ht="21" hidden="1" customHeight="1" outlineLevel="1">
      <c r="A13" s="608"/>
      <c r="B13" s="18" t="s">
        <v>247</v>
      </c>
      <c r="C13" s="69"/>
      <c r="D13" s="69"/>
      <c r="E13" s="134" t="e">
        <f>C13/Samantekt!C7</f>
        <v>#DIV/0!</v>
      </c>
      <c r="F13" s="20"/>
      <c r="G13" s="57" t="e">
        <f t="shared" si="0"/>
        <v>#DIV/0!</v>
      </c>
    </row>
    <row r="14" spans="1:7" ht="21" hidden="1" customHeight="1" outlineLevel="1">
      <c r="A14" s="608"/>
      <c r="B14" s="16"/>
      <c r="C14" s="107"/>
      <c r="D14" s="68"/>
      <c r="E14" s="133" t="e">
        <f>C14/Samantekt!C7</f>
        <v>#DIV/0!</v>
      </c>
      <c r="F14" s="17"/>
      <c r="G14" s="65" t="e">
        <f t="shared" si="0"/>
        <v>#DIV/0!</v>
      </c>
    </row>
    <row r="15" spans="1:7" ht="21" hidden="1" customHeight="1" outlineLevel="1">
      <c r="A15" s="608"/>
      <c r="B15" s="16"/>
      <c r="C15" s="269"/>
      <c r="D15" s="247"/>
      <c r="E15" s="262" t="e">
        <f>C15/Samantekt!C7</f>
        <v>#DIV/0!</v>
      </c>
      <c r="F15" s="263"/>
      <c r="G15" s="65" t="e">
        <f t="shared" ref="G15" si="1">F15/C15</f>
        <v>#DIV/0!</v>
      </c>
    </row>
    <row r="16" spans="1:7" ht="21" hidden="1" customHeight="1" outlineLevel="1">
      <c r="A16" s="608"/>
      <c r="B16" s="266"/>
      <c r="C16" s="268"/>
      <c r="D16" s="270"/>
      <c r="E16" s="264" t="e">
        <f>C16/Samantekt!C7</f>
        <v>#DIV/0!</v>
      </c>
      <c r="F16" s="267"/>
      <c r="G16" s="57" t="e">
        <f t="shared" si="0"/>
        <v>#DIV/0!</v>
      </c>
    </row>
    <row r="17" spans="1:7" collapsed="1">
      <c r="A17" s="5"/>
    </row>
    <row r="18" spans="1:7" s="46" customFormat="1" ht="30.75" customHeight="1">
      <c r="A18" s="149"/>
      <c r="B18" s="585">
        <v>2013</v>
      </c>
      <c r="C18" s="585"/>
      <c r="D18" s="585"/>
      <c r="E18" s="585"/>
      <c r="F18" s="585"/>
      <c r="G18" s="585"/>
    </row>
    <row r="19" spans="1:7" ht="30" hidden="1" customHeight="1" outlineLevel="1">
      <c r="A19" s="608">
        <v>2013</v>
      </c>
      <c r="B19" s="568" t="s">
        <v>54</v>
      </c>
      <c r="C19" s="570"/>
      <c r="D19" s="570"/>
      <c r="E19" s="570"/>
      <c r="F19" s="570"/>
      <c r="G19" s="570"/>
    </row>
    <row r="20" spans="1:7" s="175" customFormat="1" ht="37.5" hidden="1" customHeight="1" outlineLevel="1">
      <c r="A20" s="608"/>
      <c r="B20" s="155" t="s">
        <v>79</v>
      </c>
      <c r="C20" s="157" t="s">
        <v>241</v>
      </c>
      <c r="D20" s="157" t="s">
        <v>81</v>
      </c>
      <c r="E20" s="158" t="s">
        <v>242</v>
      </c>
      <c r="F20" s="161" t="s">
        <v>243</v>
      </c>
      <c r="G20" s="174" t="s">
        <v>84</v>
      </c>
    </row>
    <row r="21" spans="1:7" ht="21" hidden="1" customHeight="1" outlineLevel="1">
      <c r="A21" s="608"/>
      <c r="B21" s="10" t="s">
        <v>244</v>
      </c>
      <c r="C21" s="107"/>
      <c r="D21" s="68"/>
      <c r="E21" s="133" t="e">
        <f>C21/Samantekt!D7</f>
        <v>#DIV/0!</v>
      </c>
      <c r="F21" s="12">
        <v>0</v>
      </c>
      <c r="G21" s="57" t="e">
        <f t="shared" ref="G21:G27" si="2">F21/C21</f>
        <v>#DIV/0!</v>
      </c>
    </row>
    <row r="22" spans="1:7" ht="21" hidden="1" customHeight="1" outlineLevel="1">
      <c r="A22" s="608"/>
      <c r="B22" s="14" t="s">
        <v>245</v>
      </c>
      <c r="C22" s="107"/>
      <c r="D22" s="68"/>
      <c r="E22" s="133" t="e">
        <f>C22/Samantekt!D7</f>
        <v>#DIV/0!</v>
      </c>
      <c r="F22" s="12">
        <v>0</v>
      </c>
      <c r="G22" s="57" t="e">
        <f t="shared" si="2"/>
        <v>#DIV/0!</v>
      </c>
    </row>
    <row r="23" spans="1:7" ht="20.25" hidden="1" customHeight="1" outlineLevel="1">
      <c r="A23" s="608"/>
      <c r="B23" s="16" t="s">
        <v>246</v>
      </c>
      <c r="C23" s="107"/>
      <c r="D23" s="68"/>
      <c r="E23" s="133" t="e">
        <f>C23/Samantekt!D7</f>
        <v>#DIV/0!</v>
      </c>
      <c r="F23" s="17">
        <v>0</v>
      </c>
      <c r="G23" s="65" t="e">
        <f t="shared" si="2"/>
        <v>#DIV/0!</v>
      </c>
    </row>
    <row r="24" spans="1:7" ht="21" hidden="1" customHeight="1" outlineLevel="1">
      <c r="A24" s="608"/>
      <c r="B24" s="227" t="s">
        <v>247</v>
      </c>
      <c r="C24" s="107"/>
      <c r="D24" s="68"/>
      <c r="E24" s="133" t="e">
        <f>C24/Samantekt!D10</f>
        <v>#DIV/0!</v>
      </c>
      <c r="F24" s="12">
        <v>0</v>
      </c>
      <c r="G24" s="57" t="e">
        <f t="shared" si="2"/>
        <v>#DIV/0!</v>
      </c>
    </row>
    <row r="25" spans="1:7" ht="21" hidden="1" customHeight="1" outlineLevel="1">
      <c r="A25" s="608"/>
      <c r="B25" s="14"/>
      <c r="C25" s="107"/>
      <c r="D25" s="68"/>
      <c r="E25" s="133" t="e">
        <f>C25/Samantekt!D7</f>
        <v>#DIV/0!</v>
      </c>
      <c r="F25" s="12">
        <v>0</v>
      </c>
      <c r="G25" s="57" t="e">
        <f t="shared" si="2"/>
        <v>#DIV/0!</v>
      </c>
    </row>
    <row r="26" spans="1:7" ht="20.25" hidden="1" customHeight="1" outlineLevel="1">
      <c r="A26" s="608"/>
      <c r="B26" s="16"/>
      <c r="C26" s="69"/>
      <c r="D26" s="247"/>
      <c r="E26" s="262" t="e">
        <f>C26/Samantekt!D7</f>
        <v>#DIV/0!</v>
      </c>
      <c r="F26" s="263">
        <v>0</v>
      </c>
      <c r="G26" s="65" t="e">
        <f t="shared" si="2"/>
        <v>#DIV/0!</v>
      </c>
    </row>
    <row r="27" spans="1:7" ht="21" hidden="1" customHeight="1" outlineLevel="1">
      <c r="A27" s="608"/>
      <c r="B27" s="266"/>
      <c r="C27" s="270"/>
      <c r="D27" s="270"/>
      <c r="E27" s="264" t="e">
        <f>C27/Samantekt!D7</f>
        <v>#DIV/0!</v>
      </c>
      <c r="F27" s="267">
        <v>0</v>
      </c>
      <c r="G27" s="57" t="e">
        <f t="shared" si="2"/>
        <v>#DIV/0!</v>
      </c>
    </row>
    <row r="28" spans="1:7" collapsed="1">
      <c r="A28" s="5"/>
    </row>
    <row r="29" spans="1:7" s="46" customFormat="1" ht="30.75" customHeight="1">
      <c r="A29" s="149"/>
      <c r="B29" s="585">
        <v>2014</v>
      </c>
      <c r="C29" s="585"/>
      <c r="D29" s="585"/>
      <c r="E29" s="585"/>
      <c r="F29" s="585"/>
      <c r="G29" s="585"/>
    </row>
    <row r="30" spans="1:7" ht="30" hidden="1" customHeight="1" outlineLevel="1">
      <c r="A30" s="608">
        <v>2014</v>
      </c>
      <c r="B30" s="568" t="s">
        <v>54</v>
      </c>
      <c r="C30" s="570"/>
      <c r="D30" s="570"/>
      <c r="E30" s="570"/>
      <c r="F30" s="570"/>
      <c r="G30" s="570"/>
    </row>
    <row r="31" spans="1:7" s="175" customFormat="1" ht="37.5" hidden="1" customHeight="1" outlineLevel="1">
      <c r="A31" s="608"/>
      <c r="B31" s="155" t="s">
        <v>79</v>
      </c>
      <c r="C31" s="157" t="s">
        <v>241</v>
      </c>
      <c r="D31" s="157" t="s">
        <v>81</v>
      </c>
      <c r="E31" s="158" t="s">
        <v>242</v>
      </c>
      <c r="F31" s="161" t="s">
        <v>243</v>
      </c>
      <c r="G31" s="174" t="s">
        <v>84</v>
      </c>
    </row>
    <row r="32" spans="1:7" ht="21" hidden="1" customHeight="1" outlineLevel="1">
      <c r="A32" s="608"/>
      <c r="B32" s="10" t="s">
        <v>244</v>
      </c>
      <c r="C32" s="107"/>
      <c r="D32" s="68"/>
      <c r="E32" s="133" t="e">
        <f>C32/Samantekt!E7</f>
        <v>#DIV/0!</v>
      </c>
      <c r="F32" s="12"/>
      <c r="G32" s="57" t="e">
        <f t="shared" ref="G32:G38" si="3">F32/C32</f>
        <v>#DIV/0!</v>
      </c>
    </row>
    <row r="33" spans="1:7" ht="21" hidden="1" customHeight="1" outlineLevel="1">
      <c r="A33" s="608"/>
      <c r="B33" s="14" t="s">
        <v>245</v>
      </c>
      <c r="C33" s="107"/>
      <c r="D33" s="68"/>
      <c r="E33" s="133" t="e">
        <f>C33/Samantekt!E7</f>
        <v>#DIV/0!</v>
      </c>
      <c r="F33" s="12"/>
      <c r="G33" s="57" t="e">
        <f t="shared" si="3"/>
        <v>#DIV/0!</v>
      </c>
    </row>
    <row r="34" spans="1:7" ht="21" hidden="1" customHeight="1" outlineLevel="1">
      <c r="A34" s="608"/>
      <c r="B34" s="16" t="s">
        <v>246</v>
      </c>
      <c r="C34" s="107"/>
      <c r="D34" s="68"/>
      <c r="E34" s="133" t="e">
        <f>C34/Samantekt!E7</f>
        <v>#DIV/0!</v>
      </c>
      <c r="F34" s="17"/>
      <c r="G34" s="65" t="e">
        <f t="shared" si="3"/>
        <v>#DIV/0!</v>
      </c>
    </row>
    <row r="35" spans="1:7" ht="21" hidden="1" customHeight="1" outlineLevel="1">
      <c r="A35" s="608"/>
      <c r="B35" s="227" t="s">
        <v>247</v>
      </c>
      <c r="C35" s="107"/>
      <c r="D35" s="68"/>
      <c r="E35" s="133" t="e">
        <f>C35/Samantekt!E7</f>
        <v>#DIV/0!</v>
      </c>
      <c r="F35" s="12"/>
      <c r="G35" s="57" t="e">
        <f t="shared" si="3"/>
        <v>#DIV/0!</v>
      </c>
    </row>
    <row r="36" spans="1:7" ht="21" hidden="1" customHeight="1" outlineLevel="1">
      <c r="A36" s="608"/>
      <c r="B36" s="14"/>
      <c r="C36" s="107"/>
      <c r="D36" s="68"/>
      <c r="E36" s="133" t="e">
        <f>C36/Samantekt!E7</f>
        <v>#DIV/0!</v>
      </c>
      <c r="F36" s="12"/>
      <c r="G36" s="57" t="e">
        <f t="shared" si="3"/>
        <v>#DIV/0!</v>
      </c>
    </row>
    <row r="37" spans="1:7" ht="21" hidden="1" customHeight="1" outlineLevel="1">
      <c r="A37" s="608"/>
      <c r="B37" s="16"/>
      <c r="C37" s="107"/>
      <c r="D37" s="247"/>
      <c r="E37" s="262" t="e">
        <f>C37/Samantekt!E7</f>
        <v>#DIV/0!</v>
      </c>
      <c r="F37" s="272"/>
      <c r="G37" s="65" t="e">
        <f t="shared" si="3"/>
        <v>#DIV/0!</v>
      </c>
    </row>
    <row r="38" spans="1:7" ht="21" hidden="1" customHeight="1" outlineLevel="1">
      <c r="A38" s="608"/>
      <c r="B38" s="266"/>
      <c r="C38" s="268"/>
      <c r="D38" s="270"/>
      <c r="E38" s="264" t="e">
        <f>C38/Samantekt!E7</f>
        <v>#DIV/0!</v>
      </c>
      <c r="F38" s="271"/>
      <c r="G38" s="57" t="e">
        <f t="shared" si="3"/>
        <v>#DIV/0!</v>
      </c>
    </row>
    <row r="39" spans="1:7" collapsed="1">
      <c r="A39" s="5"/>
    </row>
    <row r="40" spans="1:7" s="46" customFormat="1" ht="30.75" customHeight="1">
      <c r="A40" s="149"/>
      <c r="B40" s="585">
        <v>2015</v>
      </c>
      <c r="C40" s="585"/>
      <c r="D40" s="585"/>
      <c r="E40" s="585"/>
      <c r="F40" s="585"/>
      <c r="G40" s="585"/>
    </row>
    <row r="41" spans="1:7" ht="30" hidden="1" customHeight="1" outlineLevel="1">
      <c r="A41" s="608">
        <v>2015</v>
      </c>
      <c r="B41" s="568" t="s">
        <v>54</v>
      </c>
      <c r="C41" s="570"/>
      <c r="D41" s="570"/>
      <c r="E41" s="570"/>
      <c r="F41" s="570"/>
      <c r="G41" s="570"/>
    </row>
    <row r="42" spans="1:7" s="175" customFormat="1" ht="37.5" hidden="1" customHeight="1" outlineLevel="1">
      <c r="A42" s="608"/>
      <c r="B42" s="155" t="s">
        <v>79</v>
      </c>
      <c r="C42" s="157" t="s">
        <v>241</v>
      </c>
      <c r="D42" s="157" t="s">
        <v>81</v>
      </c>
      <c r="E42" s="158" t="s">
        <v>242</v>
      </c>
      <c r="F42" s="161" t="s">
        <v>243</v>
      </c>
      <c r="G42" s="174" t="s">
        <v>84</v>
      </c>
    </row>
    <row r="43" spans="1:7" ht="21" hidden="1" customHeight="1" outlineLevel="1">
      <c r="A43" s="608"/>
      <c r="B43" s="10" t="s">
        <v>244</v>
      </c>
      <c r="C43" s="107"/>
      <c r="D43" s="68"/>
      <c r="E43" s="133" t="e">
        <f>C43/Samantekt!F7</f>
        <v>#DIV/0!</v>
      </c>
      <c r="F43" s="12"/>
      <c r="G43" s="57" t="e">
        <f t="shared" ref="G43:G49" si="4">F43/C43</f>
        <v>#DIV/0!</v>
      </c>
    </row>
    <row r="44" spans="1:7" ht="21" hidden="1" customHeight="1" outlineLevel="1">
      <c r="A44" s="608"/>
      <c r="B44" s="14" t="s">
        <v>245</v>
      </c>
      <c r="C44" s="107"/>
      <c r="D44" s="68"/>
      <c r="E44" s="133" t="e">
        <f>C44/Samantekt!F7</f>
        <v>#DIV/0!</v>
      </c>
      <c r="F44" s="12"/>
      <c r="G44" s="57" t="e">
        <f t="shared" si="4"/>
        <v>#DIV/0!</v>
      </c>
    </row>
    <row r="45" spans="1:7" ht="21" hidden="1" customHeight="1" outlineLevel="1">
      <c r="A45" s="608"/>
      <c r="B45" s="16" t="s">
        <v>246</v>
      </c>
      <c r="C45" s="107"/>
      <c r="D45" s="68"/>
      <c r="E45" s="133" t="e">
        <f>C45/Samantekt!F7</f>
        <v>#DIV/0!</v>
      </c>
      <c r="F45" s="17"/>
      <c r="G45" s="65" t="e">
        <f t="shared" si="4"/>
        <v>#DIV/0!</v>
      </c>
    </row>
    <row r="46" spans="1:7" ht="21" hidden="1" customHeight="1" outlineLevel="1">
      <c r="A46" s="608"/>
      <c r="B46" s="227" t="s">
        <v>247</v>
      </c>
      <c r="C46" s="107"/>
      <c r="D46" s="68"/>
      <c r="E46" s="133" t="e">
        <f>C46/Samantekt!F7</f>
        <v>#DIV/0!</v>
      </c>
      <c r="F46" s="12"/>
      <c r="G46" s="57" t="e">
        <f t="shared" si="4"/>
        <v>#DIV/0!</v>
      </c>
    </row>
    <row r="47" spans="1:7" ht="21" hidden="1" customHeight="1" outlineLevel="1">
      <c r="A47" s="608"/>
      <c r="B47" s="14"/>
      <c r="C47" s="107"/>
      <c r="D47" s="68"/>
      <c r="E47" s="133" t="e">
        <f>C47/Samantekt!F7</f>
        <v>#DIV/0!</v>
      </c>
      <c r="F47" s="12"/>
      <c r="G47" s="57" t="e">
        <f t="shared" si="4"/>
        <v>#DIV/0!</v>
      </c>
    </row>
    <row r="48" spans="1:7" ht="21" hidden="1" customHeight="1" outlineLevel="1">
      <c r="A48" s="608"/>
      <c r="B48" s="16"/>
      <c r="C48" s="69"/>
      <c r="D48" s="247"/>
      <c r="E48" s="262" t="e">
        <f>C48/Samantekt!F7</f>
        <v>#DIV/0!</v>
      </c>
      <c r="F48" s="272"/>
      <c r="G48" s="65" t="e">
        <f t="shared" si="4"/>
        <v>#DIV/0!</v>
      </c>
    </row>
    <row r="49" spans="1:7" ht="21" hidden="1" customHeight="1" outlineLevel="1">
      <c r="A49" s="608"/>
      <c r="B49" s="266"/>
      <c r="C49" s="270"/>
      <c r="D49" s="270"/>
      <c r="E49" s="264" t="e">
        <f>C49/Samantekt!F7</f>
        <v>#DIV/0!</v>
      </c>
      <c r="F49" s="271"/>
      <c r="G49" s="57" t="e">
        <f t="shared" si="4"/>
        <v>#DIV/0!</v>
      </c>
    </row>
    <row r="50" spans="1:7" collapsed="1">
      <c r="A50" s="5"/>
    </row>
    <row r="51" spans="1:7" s="46" customFormat="1" ht="30.75" customHeight="1">
      <c r="A51" s="149"/>
      <c r="B51" s="585">
        <v>2016</v>
      </c>
      <c r="C51" s="585"/>
      <c r="D51" s="585"/>
      <c r="E51" s="585"/>
      <c r="F51" s="585"/>
      <c r="G51" s="585"/>
    </row>
    <row r="52" spans="1:7" ht="30" hidden="1" customHeight="1" outlineLevel="1">
      <c r="A52" s="608">
        <v>2016</v>
      </c>
      <c r="B52" s="568" t="s">
        <v>54</v>
      </c>
      <c r="C52" s="570"/>
      <c r="D52" s="570"/>
      <c r="E52" s="570"/>
      <c r="F52" s="570"/>
      <c r="G52" s="570"/>
    </row>
    <row r="53" spans="1:7" s="175" customFormat="1" ht="37.5" hidden="1" customHeight="1" outlineLevel="1">
      <c r="A53" s="608"/>
      <c r="B53" s="155" t="s">
        <v>79</v>
      </c>
      <c r="C53" s="157" t="s">
        <v>241</v>
      </c>
      <c r="D53" s="157" t="s">
        <v>81</v>
      </c>
      <c r="E53" s="158" t="s">
        <v>242</v>
      </c>
      <c r="F53" s="161" t="s">
        <v>243</v>
      </c>
      <c r="G53" s="174" t="s">
        <v>84</v>
      </c>
    </row>
    <row r="54" spans="1:7" ht="21" hidden="1" customHeight="1" outlineLevel="1">
      <c r="A54" s="608"/>
      <c r="B54" s="10" t="s">
        <v>244</v>
      </c>
      <c r="C54" s="107"/>
      <c r="D54" s="68"/>
      <c r="E54" s="133" t="e">
        <f>C54/Samantekt!G7</f>
        <v>#DIV/0!</v>
      </c>
      <c r="F54" s="12"/>
      <c r="G54" s="57" t="e">
        <f t="shared" ref="G54:G60" si="5">F54/C54</f>
        <v>#DIV/0!</v>
      </c>
    </row>
    <row r="55" spans="1:7" ht="21" hidden="1" customHeight="1" outlineLevel="1">
      <c r="A55" s="608"/>
      <c r="B55" s="14" t="s">
        <v>245</v>
      </c>
      <c r="C55" s="107"/>
      <c r="D55" s="68"/>
      <c r="E55" s="133" t="e">
        <f>C55/Samantekt!G7</f>
        <v>#DIV/0!</v>
      </c>
      <c r="F55" s="12"/>
      <c r="G55" s="57" t="e">
        <f t="shared" si="5"/>
        <v>#DIV/0!</v>
      </c>
    </row>
    <row r="56" spans="1:7" ht="21" hidden="1" customHeight="1" outlineLevel="1">
      <c r="A56" s="608"/>
      <c r="B56" s="16" t="s">
        <v>246</v>
      </c>
      <c r="C56" s="107"/>
      <c r="D56" s="68"/>
      <c r="E56" s="133" t="e">
        <f>C56/Samantekt!G7</f>
        <v>#DIV/0!</v>
      </c>
      <c r="F56" s="17"/>
      <c r="G56" s="65" t="e">
        <f t="shared" si="5"/>
        <v>#DIV/0!</v>
      </c>
    </row>
    <row r="57" spans="1:7" ht="21" hidden="1" customHeight="1" outlineLevel="1">
      <c r="A57" s="608"/>
      <c r="B57" s="227" t="s">
        <v>247</v>
      </c>
      <c r="C57" s="69"/>
      <c r="D57" s="69"/>
      <c r="E57" s="134" t="e">
        <f>C57/Samantekt!G7</f>
        <v>#DIV/0!</v>
      </c>
      <c r="F57" s="20"/>
      <c r="G57" s="57" t="e">
        <f t="shared" si="5"/>
        <v>#DIV/0!</v>
      </c>
    </row>
    <row r="58" spans="1:7" ht="21" hidden="1" customHeight="1" outlineLevel="1">
      <c r="A58" s="608"/>
      <c r="B58" s="14"/>
      <c r="C58" s="107"/>
      <c r="D58" s="68"/>
      <c r="E58" s="133" t="e">
        <f>C58/Samantekt!G7</f>
        <v>#DIV/0!</v>
      </c>
      <c r="F58" s="12"/>
      <c r="G58" s="57" t="e">
        <f t="shared" si="5"/>
        <v>#DIV/0!</v>
      </c>
    </row>
    <row r="59" spans="1:7" ht="21" hidden="1" customHeight="1" outlineLevel="1">
      <c r="A59" s="608"/>
      <c r="B59" s="16"/>
      <c r="C59" s="69"/>
      <c r="D59" s="247"/>
      <c r="E59" s="262" t="e">
        <f>C59/Samantekt!G7</f>
        <v>#DIV/0!</v>
      </c>
      <c r="F59" s="263"/>
      <c r="G59" s="65" t="e">
        <f t="shared" si="5"/>
        <v>#DIV/0!</v>
      </c>
    </row>
    <row r="60" spans="1:7" ht="21" hidden="1" customHeight="1" outlineLevel="1">
      <c r="A60" s="608"/>
      <c r="B60" s="265"/>
      <c r="C60" s="273"/>
      <c r="D60" s="270"/>
      <c r="E60" s="264" t="e">
        <f>C60/Samantekt!G7</f>
        <v>#DIV/0!</v>
      </c>
      <c r="F60" s="267"/>
      <c r="G60" s="57" t="e">
        <f t="shared" si="5"/>
        <v>#DIV/0!</v>
      </c>
    </row>
    <row r="61" spans="1:7" collapsed="1"/>
    <row r="62" spans="1:7" s="46" customFormat="1" ht="30.75" customHeight="1">
      <c r="A62" s="149"/>
      <c r="B62" s="585">
        <v>2017</v>
      </c>
      <c r="C62" s="585"/>
      <c r="D62" s="585"/>
      <c r="E62" s="585"/>
      <c r="F62" s="585"/>
      <c r="G62" s="585"/>
    </row>
    <row r="63" spans="1:7" ht="30" hidden="1" customHeight="1" outlineLevel="1">
      <c r="A63" s="608">
        <v>2017</v>
      </c>
      <c r="B63" s="568" t="s">
        <v>54</v>
      </c>
      <c r="C63" s="570"/>
      <c r="D63" s="570"/>
      <c r="E63" s="570"/>
      <c r="F63" s="570"/>
      <c r="G63" s="570"/>
    </row>
    <row r="64" spans="1:7" s="175" customFormat="1" ht="37.5" hidden="1" customHeight="1" outlineLevel="1">
      <c r="A64" s="608"/>
      <c r="B64" s="155" t="s">
        <v>79</v>
      </c>
      <c r="C64" s="157" t="s">
        <v>248</v>
      </c>
      <c r="D64" s="157" t="s">
        <v>81</v>
      </c>
      <c r="E64" s="158" t="s">
        <v>249</v>
      </c>
      <c r="F64" s="161" t="s">
        <v>250</v>
      </c>
      <c r="G64" s="174" t="s">
        <v>84</v>
      </c>
    </row>
    <row r="65" spans="1:7" ht="21" hidden="1" customHeight="1" outlineLevel="1">
      <c r="A65" s="608"/>
      <c r="B65" s="10" t="s">
        <v>244</v>
      </c>
      <c r="C65" s="107"/>
      <c r="D65" s="68"/>
      <c r="E65" s="133" t="e">
        <f>C65/Samantekt!H7</f>
        <v>#DIV/0!</v>
      </c>
      <c r="F65" s="12"/>
      <c r="G65" s="57" t="e">
        <f t="shared" ref="G65:G71" si="6">F65/C65</f>
        <v>#DIV/0!</v>
      </c>
    </row>
    <row r="66" spans="1:7" ht="21" hidden="1" customHeight="1" outlineLevel="1">
      <c r="A66" s="608"/>
      <c r="B66" s="14" t="s">
        <v>245</v>
      </c>
      <c r="C66" s="107"/>
      <c r="D66" s="68"/>
      <c r="E66" s="133" t="e">
        <f>C66/Samantekt!H7</f>
        <v>#DIV/0!</v>
      </c>
      <c r="F66" s="12"/>
      <c r="G66" s="57" t="e">
        <f t="shared" si="6"/>
        <v>#DIV/0!</v>
      </c>
    </row>
    <row r="67" spans="1:7" ht="21" hidden="1" customHeight="1" outlineLevel="1">
      <c r="A67" s="608"/>
      <c r="B67" s="16" t="s">
        <v>246</v>
      </c>
      <c r="C67" s="107"/>
      <c r="D67" s="68"/>
      <c r="E67" s="133" t="e">
        <f>C67/Samantekt!H7</f>
        <v>#DIV/0!</v>
      </c>
      <c r="F67" s="17"/>
      <c r="G67" s="65" t="e">
        <f t="shared" si="6"/>
        <v>#DIV/0!</v>
      </c>
    </row>
    <row r="68" spans="1:7" ht="21" hidden="1" customHeight="1" outlineLevel="1">
      <c r="A68" s="608"/>
      <c r="B68" s="227" t="s">
        <v>247</v>
      </c>
      <c r="C68" s="69"/>
      <c r="D68" s="69"/>
      <c r="E68" s="134" t="e">
        <f>C68/Samantekt!H7</f>
        <v>#DIV/0!</v>
      </c>
      <c r="F68" s="20"/>
      <c r="G68" s="57" t="e">
        <f t="shared" si="6"/>
        <v>#DIV/0!</v>
      </c>
    </row>
    <row r="69" spans="1:7" ht="21" hidden="1" customHeight="1" outlineLevel="1">
      <c r="A69" s="608"/>
      <c r="B69" s="14" t="s">
        <v>251</v>
      </c>
      <c r="C69" s="107"/>
      <c r="D69" s="68"/>
      <c r="E69" s="133" t="e">
        <f>C69/Samantekt!H7</f>
        <v>#DIV/0!</v>
      </c>
      <c r="F69" s="12"/>
      <c r="G69" s="57" t="e">
        <f t="shared" si="6"/>
        <v>#DIV/0!</v>
      </c>
    </row>
    <row r="70" spans="1:7" ht="21" hidden="1" customHeight="1" outlineLevel="1">
      <c r="A70" s="608"/>
      <c r="B70" s="16" t="s">
        <v>252</v>
      </c>
      <c r="C70" s="69"/>
      <c r="D70" s="247"/>
      <c r="E70" s="262" t="e">
        <f>C70/Samantekt!H7</f>
        <v>#DIV/0!</v>
      </c>
      <c r="F70" s="263"/>
      <c r="G70" s="65" t="e">
        <f t="shared" si="6"/>
        <v>#DIV/0!</v>
      </c>
    </row>
    <row r="71" spans="1:7" ht="21" hidden="1" customHeight="1" outlineLevel="1">
      <c r="A71" s="608"/>
      <c r="B71" s="265"/>
      <c r="C71" s="273"/>
      <c r="D71" s="270"/>
      <c r="E71" s="264" t="e">
        <f>C71/Samantekt!G17</f>
        <v>#DIV/0!</v>
      </c>
      <c r="F71" s="267"/>
      <c r="G71" s="57" t="e">
        <f t="shared" si="6"/>
        <v>#DIV/0!</v>
      </c>
    </row>
    <row r="72" spans="1:7" collapsed="1"/>
    <row r="73" spans="1:7" s="46" customFormat="1" ht="30.75" customHeight="1">
      <c r="A73" s="149"/>
      <c r="B73" s="585">
        <v>2018</v>
      </c>
      <c r="C73" s="585"/>
      <c r="D73" s="585"/>
      <c r="E73" s="585"/>
      <c r="F73" s="585"/>
      <c r="G73" s="585"/>
    </row>
    <row r="74" spans="1:7" ht="30" hidden="1" customHeight="1" outlineLevel="1">
      <c r="A74" s="608">
        <v>2018</v>
      </c>
      <c r="B74" s="568" t="s">
        <v>54</v>
      </c>
      <c r="C74" s="570"/>
      <c r="D74" s="570"/>
      <c r="E74" s="570"/>
      <c r="F74" s="570"/>
      <c r="G74" s="570"/>
    </row>
    <row r="75" spans="1:7" s="175" customFormat="1" ht="37.5" hidden="1" customHeight="1" outlineLevel="1">
      <c r="A75" s="608"/>
      <c r="B75" s="155" t="s">
        <v>79</v>
      </c>
      <c r="C75" s="157" t="s">
        <v>241</v>
      </c>
      <c r="D75" s="157" t="s">
        <v>81</v>
      </c>
      <c r="E75" s="158" t="s">
        <v>242</v>
      </c>
      <c r="F75" s="161" t="s">
        <v>243</v>
      </c>
      <c r="G75" s="174" t="s">
        <v>84</v>
      </c>
    </row>
    <row r="76" spans="1:7" ht="21" hidden="1" customHeight="1" outlineLevel="1">
      <c r="A76" s="608"/>
      <c r="B76" s="10" t="s">
        <v>244</v>
      </c>
      <c r="C76" s="107"/>
      <c r="D76" s="68"/>
      <c r="E76" s="133" t="e">
        <f>C76/Samantekt!I7</f>
        <v>#DIV/0!</v>
      </c>
      <c r="F76" s="12"/>
      <c r="G76" s="57" t="e">
        <f t="shared" ref="G76:G82" si="7">F76/C76</f>
        <v>#DIV/0!</v>
      </c>
    </row>
    <row r="77" spans="1:7" ht="21" hidden="1" customHeight="1" outlineLevel="1">
      <c r="A77" s="608"/>
      <c r="B77" s="14" t="s">
        <v>245</v>
      </c>
      <c r="C77" s="107"/>
      <c r="D77" s="68"/>
      <c r="E77" s="133" t="e">
        <f>C77/Samantekt!I7</f>
        <v>#DIV/0!</v>
      </c>
      <c r="F77" s="12"/>
      <c r="G77" s="57" t="e">
        <f t="shared" si="7"/>
        <v>#DIV/0!</v>
      </c>
    </row>
    <row r="78" spans="1:7" ht="21" hidden="1" customHeight="1" outlineLevel="1">
      <c r="A78" s="608"/>
      <c r="B78" s="16" t="s">
        <v>246</v>
      </c>
      <c r="C78" s="107"/>
      <c r="D78" s="68"/>
      <c r="E78" s="133" t="e">
        <f>C78/Samantekt!I7</f>
        <v>#DIV/0!</v>
      </c>
      <c r="F78" s="17"/>
      <c r="G78" s="65" t="e">
        <f t="shared" si="7"/>
        <v>#DIV/0!</v>
      </c>
    </row>
    <row r="79" spans="1:7" ht="21" hidden="1" customHeight="1" outlineLevel="1">
      <c r="A79" s="608"/>
      <c r="B79" s="227" t="s">
        <v>247</v>
      </c>
      <c r="C79" s="69"/>
      <c r="D79" s="69"/>
      <c r="E79" s="134" t="e">
        <f>C79/Samantekt!I7</f>
        <v>#DIV/0!</v>
      </c>
      <c r="F79" s="20"/>
      <c r="G79" s="57" t="e">
        <f t="shared" si="7"/>
        <v>#DIV/0!</v>
      </c>
    </row>
    <row r="80" spans="1:7" ht="21" hidden="1" customHeight="1" outlineLevel="1">
      <c r="A80" s="608"/>
      <c r="B80" s="14" t="s">
        <v>251</v>
      </c>
      <c r="C80" s="107"/>
      <c r="D80" s="68"/>
      <c r="E80" s="133" t="e">
        <f>C80/Samantekt!I7</f>
        <v>#DIV/0!</v>
      </c>
      <c r="F80" s="12"/>
      <c r="G80" s="57" t="e">
        <f t="shared" si="7"/>
        <v>#DIV/0!</v>
      </c>
    </row>
    <row r="81" spans="1:7" ht="21" hidden="1" customHeight="1" outlineLevel="1">
      <c r="A81" s="608"/>
      <c r="B81" s="16" t="s">
        <v>252</v>
      </c>
      <c r="C81" s="69"/>
      <c r="D81" s="247"/>
      <c r="E81" s="262" t="e">
        <f>C81/Samantekt!I7</f>
        <v>#DIV/0!</v>
      </c>
      <c r="F81" s="263"/>
      <c r="G81" s="65" t="e">
        <f t="shared" si="7"/>
        <v>#DIV/0!</v>
      </c>
    </row>
    <row r="82" spans="1:7" ht="21" hidden="1" customHeight="1" outlineLevel="1">
      <c r="A82" s="608"/>
      <c r="B82" s="265"/>
      <c r="C82" s="273"/>
      <c r="D82" s="270"/>
      <c r="E82" s="264" t="e">
        <f>C82/Samantekt!G28</f>
        <v>#DIV/0!</v>
      </c>
      <c r="F82" s="267"/>
      <c r="G82" s="57" t="e">
        <f t="shared" si="7"/>
        <v>#DIV/0!</v>
      </c>
    </row>
    <row r="83" spans="1:7" collapsed="1"/>
    <row r="84" spans="1:7" s="46" customFormat="1" ht="30.75" customHeight="1">
      <c r="A84" s="149"/>
      <c r="B84" s="585">
        <v>2019</v>
      </c>
      <c r="C84" s="585"/>
      <c r="D84" s="585"/>
      <c r="E84" s="585"/>
      <c r="F84" s="585"/>
      <c r="G84" s="585"/>
    </row>
    <row r="85" spans="1:7" ht="30" hidden="1" customHeight="1" outlineLevel="1">
      <c r="A85" s="608">
        <v>2019</v>
      </c>
      <c r="B85" s="568" t="s">
        <v>54</v>
      </c>
      <c r="C85" s="570"/>
      <c r="D85" s="570"/>
      <c r="E85" s="570"/>
      <c r="F85" s="570"/>
      <c r="G85" s="570"/>
    </row>
    <row r="86" spans="1:7" s="175" customFormat="1" ht="37.5" hidden="1" customHeight="1" outlineLevel="1">
      <c r="A86" s="608"/>
      <c r="B86" s="155" t="s">
        <v>79</v>
      </c>
      <c r="C86" s="157" t="s">
        <v>241</v>
      </c>
      <c r="D86" s="157" t="s">
        <v>81</v>
      </c>
      <c r="E86" s="158" t="s">
        <v>242</v>
      </c>
      <c r="F86" s="161" t="s">
        <v>243</v>
      </c>
      <c r="G86" s="174" t="s">
        <v>84</v>
      </c>
    </row>
    <row r="87" spans="1:7" ht="21" hidden="1" customHeight="1" outlineLevel="1">
      <c r="A87" s="608"/>
      <c r="B87" s="10" t="s">
        <v>244</v>
      </c>
      <c r="C87" s="107"/>
      <c r="D87" s="68"/>
      <c r="E87" s="133" t="e">
        <f>C87/Samantekt!$J$7</f>
        <v>#DIV/0!</v>
      </c>
      <c r="F87" s="12"/>
      <c r="G87" s="57" t="e">
        <f t="shared" ref="G87:G93" si="8">F87/C87</f>
        <v>#DIV/0!</v>
      </c>
    </row>
    <row r="88" spans="1:7" ht="21" hidden="1" customHeight="1" outlineLevel="1">
      <c r="A88" s="608"/>
      <c r="B88" s="14" t="s">
        <v>245</v>
      </c>
      <c r="C88" s="107"/>
      <c r="D88" s="68"/>
      <c r="E88" s="133" t="e">
        <f>C88/Samantekt!$J$7</f>
        <v>#DIV/0!</v>
      </c>
      <c r="F88" s="12"/>
      <c r="G88" s="57" t="e">
        <f t="shared" si="8"/>
        <v>#DIV/0!</v>
      </c>
    </row>
    <row r="89" spans="1:7" ht="21" hidden="1" customHeight="1" outlineLevel="1">
      <c r="A89" s="608"/>
      <c r="B89" s="16" t="s">
        <v>246</v>
      </c>
      <c r="C89" s="107"/>
      <c r="D89" s="68"/>
      <c r="E89" s="133" t="e">
        <f>C89/Samantekt!$J$7</f>
        <v>#DIV/0!</v>
      </c>
      <c r="F89" s="17"/>
      <c r="G89" s="65" t="e">
        <f t="shared" si="8"/>
        <v>#DIV/0!</v>
      </c>
    </row>
    <row r="90" spans="1:7" ht="21" hidden="1" customHeight="1" outlineLevel="1">
      <c r="A90" s="608"/>
      <c r="B90" s="227" t="s">
        <v>247</v>
      </c>
      <c r="C90" s="69"/>
      <c r="D90" s="69"/>
      <c r="E90" s="133" t="e">
        <f>C90/Samantekt!$J$7</f>
        <v>#DIV/0!</v>
      </c>
      <c r="F90" s="20"/>
      <c r="G90" s="57" t="e">
        <f t="shared" si="8"/>
        <v>#DIV/0!</v>
      </c>
    </row>
    <row r="91" spans="1:7" ht="21" hidden="1" customHeight="1" outlineLevel="1">
      <c r="A91" s="608"/>
      <c r="B91" s="14" t="s">
        <v>251</v>
      </c>
      <c r="C91" s="107"/>
      <c r="D91" s="68"/>
      <c r="E91" s="133" t="e">
        <f>C91/Samantekt!$J$7</f>
        <v>#DIV/0!</v>
      </c>
      <c r="F91" s="12"/>
      <c r="G91" s="57" t="e">
        <f t="shared" si="8"/>
        <v>#DIV/0!</v>
      </c>
    </row>
    <row r="92" spans="1:7" ht="21" hidden="1" customHeight="1" outlineLevel="1">
      <c r="A92" s="608"/>
      <c r="B92" s="16" t="s">
        <v>252</v>
      </c>
      <c r="C92" s="69"/>
      <c r="D92" s="247"/>
      <c r="E92" s="133" t="e">
        <f>C92/Samantekt!$J$7</f>
        <v>#DIV/0!</v>
      </c>
      <c r="F92" s="263"/>
      <c r="G92" s="65" t="e">
        <f t="shared" si="8"/>
        <v>#DIV/0!</v>
      </c>
    </row>
    <row r="93" spans="1:7" ht="21" hidden="1" customHeight="1" outlineLevel="1">
      <c r="A93" s="608"/>
      <c r="B93" s="265"/>
      <c r="C93" s="273"/>
      <c r="D93" s="270"/>
      <c r="E93" s="133" t="e">
        <f>C93/Samantekt!$J$7</f>
        <v>#DIV/0!</v>
      </c>
      <c r="F93" s="267"/>
      <c r="G93" s="57" t="e">
        <f t="shared" si="8"/>
        <v>#DIV/0!</v>
      </c>
    </row>
    <row r="94" spans="1:7" collapsed="1"/>
    <row r="95" spans="1:7" s="46" customFormat="1" ht="30.75" customHeight="1">
      <c r="A95" s="149"/>
      <c r="B95" s="585">
        <v>2020</v>
      </c>
      <c r="C95" s="585"/>
      <c r="D95" s="585"/>
      <c r="E95" s="585"/>
      <c r="F95" s="585"/>
      <c r="G95" s="585"/>
    </row>
    <row r="96" spans="1:7" ht="30" hidden="1" customHeight="1" outlineLevel="1">
      <c r="A96" s="608">
        <v>2020</v>
      </c>
      <c r="B96" s="568" t="s">
        <v>54</v>
      </c>
      <c r="C96" s="570"/>
      <c r="D96" s="570"/>
      <c r="E96" s="570"/>
      <c r="F96" s="570"/>
      <c r="G96" s="570"/>
    </row>
    <row r="97" spans="1:7" s="175" customFormat="1" ht="37.5" hidden="1" customHeight="1" outlineLevel="1">
      <c r="A97" s="608"/>
      <c r="B97" s="155" t="s">
        <v>79</v>
      </c>
      <c r="C97" s="157" t="s">
        <v>241</v>
      </c>
      <c r="D97" s="157" t="s">
        <v>81</v>
      </c>
      <c r="E97" s="158" t="s">
        <v>242</v>
      </c>
      <c r="F97" s="161" t="s">
        <v>243</v>
      </c>
      <c r="G97" s="174" t="s">
        <v>84</v>
      </c>
    </row>
    <row r="98" spans="1:7" ht="21" hidden="1" customHeight="1" outlineLevel="1">
      <c r="A98" s="608"/>
      <c r="B98" s="10" t="s">
        <v>244</v>
      </c>
      <c r="C98" s="107"/>
      <c r="D98" s="68"/>
      <c r="E98" s="133" t="e">
        <f>C98/Samantekt!$K$7</f>
        <v>#DIV/0!</v>
      </c>
      <c r="F98" s="12"/>
      <c r="G98" s="57" t="e">
        <f t="shared" ref="G98:G104" si="9">F98/C98</f>
        <v>#DIV/0!</v>
      </c>
    </row>
    <row r="99" spans="1:7" ht="21" hidden="1" customHeight="1" outlineLevel="1">
      <c r="A99" s="608"/>
      <c r="B99" s="14" t="s">
        <v>245</v>
      </c>
      <c r="C99" s="107"/>
      <c r="D99" s="68"/>
      <c r="E99" s="133" t="e">
        <f>C99/Samantekt!$K$7</f>
        <v>#DIV/0!</v>
      </c>
      <c r="F99" s="12"/>
      <c r="G99" s="57" t="e">
        <f t="shared" si="9"/>
        <v>#DIV/0!</v>
      </c>
    </row>
    <row r="100" spans="1:7" ht="21" hidden="1" customHeight="1" outlineLevel="1">
      <c r="A100" s="608"/>
      <c r="B100" s="16" t="s">
        <v>246</v>
      </c>
      <c r="C100" s="107"/>
      <c r="D100" s="68"/>
      <c r="E100" s="133" t="e">
        <f>C100/Samantekt!$K$7</f>
        <v>#DIV/0!</v>
      </c>
      <c r="F100" s="17"/>
      <c r="G100" s="65" t="e">
        <f t="shared" si="9"/>
        <v>#DIV/0!</v>
      </c>
    </row>
    <row r="101" spans="1:7" ht="21" hidden="1" customHeight="1" outlineLevel="1">
      <c r="A101" s="608"/>
      <c r="B101" s="227" t="s">
        <v>247</v>
      </c>
      <c r="C101" s="69"/>
      <c r="D101" s="69"/>
      <c r="E101" s="133" t="e">
        <f>C101/Samantekt!$K$7</f>
        <v>#DIV/0!</v>
      </c>
      <c r="F101" s="20"/>
      <c r="G101" s="57" t="e">
        <f t="shared" si="9"/>
        <v>#DIV/0!</v>
      </c>
    </row>
    <row r="102" spans="1:7" ht="21" hidden="1" customHeight="1" outlineLevel="1">
      <c r="A102" s="608"/>
      <c r="B102" s="14" t="s">
        <v>251</v>
      </c>
      <c r="C102" s="107"/>
      <c r="D102" s="68"/>
      <c r="E102" s="133" t="e">
        <f>C102/Samantekt!$K$7</f>
        <v>#DIV/0!</v>
      </c>
      <c r="F102" s="12"/>
      <c r="G102" s="57" t="e">
        <f t="shared" si="9"/>
        <v>#DIV/0!</v>
      </c>
    </row>
    <row r="103" spans="1:7" ht="21" hidden="1" customHeight="1" outlineLevel="1">
      <c r="A103" s="608"/>
      <c r="B103" s="16" t="s">
        <v>252</v>
      </c>
      <c r="C103" s="69"/>
      <c r="D103" s="247"/>
      <c r="E103" s="133" t="e">
        <f>C103/Samantekt!$K$7</f>
        <v>#DIV/0!</v>
      </c>
      <c r="F103" s="263"/>
      <c r="G103" s="65" t="e">
        <f t="shared" si="9"/>
        <v>#DIV/0!</v>
      </c>
    </row>
    <row r="104" spans="1:7" ht="21" hidden="1" customHeight="1" outlineLevel="1">
      <c r="A104" s="608"/>
      <c r="B104" s="265"/>
      <c r="C104" s="273"/>
      <c r="D104" s="270"/>
      <c r="E104" s="133" t="e">
        <f>C104/Samantekt!$K$7</f>
        <v>#DIV/0!</v>
      </c>
      <c r="F104" s="267"/>
      <c r="G104" s="57" t="e">
        <f t="shared" si="9"/>
        <v>#DIV/0!</v>
      </c>
    </row>
    <row r="105" spans="1:7" collapsed="1"/>
  </sheetData>
  <sheetProtection formatCells="0" formatColumns="0" formatRows="0" insertColumns="0" insertRows="0" insertHyperlinks="0" deleteColumns="0" deleteRows="0" sort="0" autoFilter="0" pivotTables="0"/>
  <mergeCells count="31">
    <mergeCell ref="A52:A60"/>
    <mergeCell ref="B52:G52"/>
    <mergeCell ref="B51:G51"/>
    <mergeCell ref="B7:G7"/>
    <mergeCell ref="A41:A49"/>
    <mergeCell ref="B41:G41"/>
    <mergeCell ref="A30:A38"/>
    <mergeCell ref="B30:G30"/>
    <mergeCell ref="A19:A27"/>
    <mergeCell ref="B19:G19"/>
    <mergeCell ref="B29:G29"/>
    <mergeCell ref="B40:G40"/>
    <mergeCell ref="B18:G18"/>
    <mergeCell ref="A8:A16"/>
    <mergeCell ref="B8:G8"/>
    <mergeCell ref="C2:G3"/>
    <mergeCell ref="C4:G4"/>
    <mergeCell ref="B2:B4"/>
    <mergeCell ref="B5:G5"/>
    <mergeCell ref="B62:G62"/>
    <mergeCell ref="A63:A71"/>
    <mergeCell ref="B63:G63"/>
    <mergeCell ref="B73:G73"/>
    <mergeCell ref="A74:A82"/>
    <mergeCell ref="B74:G74"/>
    <mergeCell ref="B84:G84"/>
    <mergeCell ref="A85:A93"/>
    <mergeCell ref="B85:G85"/>
    <mergeCell ref="B95:G95"/>
    <mergeCell ref="A96:A104"/>
    <mergeCell ref="B96:G96"/>
  </mergeCells>
  <conditionalFormatting sqref="F21:F23 F27">
    <cfRule type="cellIs" dxfId="142" priority="635" operator="equal">
      <formula>0</formula>
    </cfRule>
  </conditionalFormatting>
  <conditionalFormatting sqref="F21:F23 F27">
    <cfRule type="cellIs" dxfId="141" priority="634" operator="equal">
      <formula>0</formula>
    </cfRule>
  </conditionalFormatting>
  <conditionalFormatting sqref="G1:G6 G61 G21:G23 G32:G34 G43:G45 G8:G13 G17 G27:G28 G38:G39 G49:G50 G72 G83 G94 G105:G1048576">
    <cfRule type="containsErrors" dxfId="140" priority="311">
      <formula>ISERROR(G1)</formula>
    </cfRule>
  </conditionalFormatting>
  <conditionalFormatting sqref="E10 E13">
    <cfRule type="containsErrors" dxfId="139" priority="212">
      <formula>ISERROR(E10)</formula>
    </cfRule>
  </conditionalFormatting>
  <conditionalFormatting sqref="E11">
    <cfRule type="containsErrors" dxfId="138" priority="210">
      <formula>ISERROR(E11)</formula>
    </cfRule>
  </conditionalFormatting>
  <conditionalFormatting sqref="E12">
    <cfRule type="containsErrors" dxfId="137" priority="209">
      <formula>ISERROR(E12)</formula>
    </cfRule>
  </conditionalFormatting>
  <conditionalFormatting sqref="E10:E13">
    <cfRule type="cellIs" dxfId="136" priority="208" operator="equal">
      <formula>0</formula>
    </cfRule>
  </conditionalFormatting>
  <conditionalFormatting sqref="E10:E13">
    <cfRule type="containsErrors" dxfId="135" priority="207">
      <formula>ISERROR(E10)</formula>
    </cfRule>
  </conditionalFormatting>
  <conditionalFormatting sqref="E10">
    <cfRule type="containsErrors" dxfId="134" priority="206">
      <formula>ISERROR(E10)</formula>
    </cfRule>
  </conditionalFormatting>
  <conditionalFormatting sqref="E10:E13">
    <cfRule type="containsErrors" dxfId="133" priority="205">
      <formula>ISERROR(E10)</formula>
    </cfRule>
  </conditionalFormatting>
  <conditionalFormatting sqref="E21 E27">
    <cfRule type="containsErrors" dxfId="132" priority="204">
      <formula>ISERROR(E21)</formula>
    </cfRule>
  </conditionalFormatting>
  <conditionalFormatting sqref="E22">
    <cfRule type="containsErrors" dxfId="131" priority="202">
      <formula>ISERROR(E22)</formula>
    </cfRule>
  </conditionalFormatting>
  <conditionalFormatting sqref="E23">
    <cfRule type="containsErrors" dxfId="130" priority="201">
      <formula>ISERROR(E23)</formula>
    </cfRule>
  </conditionalFormatting>
  <conditionalFormatting sqref="E21:E23 E27">
    <cfRule type="cellIs" dxfId="129" priority="200" operator="equal">
      <formula>0</formula>
    </cfRule>
  </conditionalFormatting>
  <conditionalFormatting sqref="E21:E23 E27">
    <cfRule type="containsErrors" dxfId="128" priority="199">
      <formula>ISERROR(E21)</formula>
    </cfRule>
  </conditionalFormatting>
  <conditionalFormatting sqref="E21">
    <cfRule type="containsErrors" dxfId="127" priority="198">
      <formula>ISERROR(E21)</formula>
    </cfRule>
  </conditionalFormatting>
  <conditionalFormatting sqref="E21:E23 E27">
    <cfRule type="containsErrors" dxfId="126" priority="197">
      <formula>ISERROR(E21)</formula>
    </cfRule>
  </conditionalFormatting>
  <conditionalFormatting sqref="E32 E38">
    <cfRule type="containsErrors" dxfId="125" priority="196">
      <formula>ISERROR(E32)</formula>
    </cfRule>
  </conditionalFormatting>
  <conditionalFormatting sqref="E33">
    <cfRule type="containsErrors" dxfId="124" priority="194">
      <formula>ISERROR(E33)</formula>
    </cfRule>
  </conditionalFormatting>
  <conditionalFormatting sqref="E34">
    <cfRule type="containsErrors" dxfId="123" priority="193">
      <formula>ISERROR(E34)</formula>
    </cfRule>
  </conditionalFormatting>
  <conditionalFormatting sqref="E32:E34 E38">
    <cfRule type="cellIs" dxfId="122" priority="192" operator="equal">
      <formula>0</formula>
    </cfRule>
  </conditionalFormatting>
  <conditionalFormatting sqref="E32:E34 E38">
    <cfRule type="containsErrors" dxfId="121" priority="191">
      <formula>ISERROR(E32)</formula>
    </cfRule>
  </conditionalFormatting>
  <conditionalFormatting sqref="E32">
    <cfRule type="containsErrors" dxfId="120" priority="190">
      <formula>ISERROR(E32)</formula>
    </cfRule>
  </conditionalFormatting>
  <conditionalFormatting sqref="E32:E34 E38">
    <cfRule type="containsErrors" dxfId="119" priority="189">
      <formula>ISERROR(E32)</formula>
    </cfRule>
  </conditionalFormatting>
  <conditionalFormatting sqref="E43 E49">
    <cfRule type="containsErrors" dxfId="118" priority="188">
      <formula>ISERROR(E43)</formula>
    </cfRule>
  </conditionalFormatting>
  <conditionalFormatting sqref="E44">
    <cfRule type="containsErrors" dxfId="117" priority="186">
      <formula>ISERROR(E44)</formula>
    </cfRule>
  </conditionalFormatting>
  <conditionalFormatting sqref="E45">
    <cfRule type="containsErrors" dxfId="116" priority="185">
      <formula>ISERROR(E45)</formula>
    </cfRule>
  </conditionalFormatting>
  <conditionalFormatting sqref="E43:E45 E49">
    <cfRule type="cellIs" dxfId="115" priority="184" operator="equal">
      <formula>0</formula>
    </cfRule>
  </conditionalFormatting>
  <conditionalFormatting sqref="E43:E45 E49">
    <cfRule type="containsErrors" dxfId="114" priority="183">
      <formula>ISERROR(E43)</formula>
    </cfRule>
  </conditionalFormatting>
  <conditionalFormatting sqref="E43">
    <cfRule type="containsErrors" dxfId="113" priority="182">
      <formula>ISERROR(E43)</formula>
    </cfRule>
  </conditionalFormatting>
  <conditionalFormatting sqref="E43:E45 E49">
    <cfRule type="containsErrors" dxfId="112" priority="181">
      <formula>ISERROR(E43)</formula>
    </cfRule>
  </conditionalFormatting>
  <conditionalFormatting sqref="G54 G58:G60">
    <cfRule type="containsErrors" dxfId="111" priority="174">
      <formula>ISERROR(G54)</formula>
    </cfRule>
  </conditionalFormatting>
  <conditionalFormatting sqref="E54 E60">
    <cfRule type="containsErrors" dxfId="110" priority="144">
      <formula>ISERROR(E54)</formula>
    </cfRule>
  </conditionalFormatting>
  <conditionalFormatting sqref="E58">
    <cfRule type="containsErrors" dxfId="109" priority="142">
      <formula>ISERROR(E58)</formula>
    </cfRule>
  </conditionalFormatting>
  <conditionalFormatting sqref="E59">
    <cfRule type="containsErrors" dxfId="108" priority="141">
      <formula>ISERROR(E59)</formula>
    </cfRule>
  </conditionalFormatting>
  <conditionalFormatting sqref="E54 E58:E60">
    <cfRule type="cellIs" dxfId="107" priority="140" operator="equal">
      <formula>0</formula>
    </cfRule>
  </conditionalFormatting>
  <conditionalFormatting sqref="E54 E58:E60">
    <cfRule type="containsErrors" dxfId="106" priority="139">
      <formula>ISERROR(E54)</formula>
    </cfRule>
  </conditionalFormatting>
  <conditionalFormatting sqref="E54">
    <cfRule type="containsErrors" dxfId="105" priority="138">
      <formula>ISERROR(E54)</formula>
    </cfRule>
  </conditionalFormatting>
  <conditionalFormatting sqref="E54 E58:E60">
    <cfRule type="containsErrors" dxfId="104" priority="137">
      <formula>ISERROR(E54)</formula>
    </cfRule>
  </conditionalFormatting>
  <conditionalFormatting sqref="G20">
    <cfRule type="containsErrors" dxfId="103" priority="136">
      <formula>ISERROR(G20)</formula>
    </cfRule>
  </conditionalFormatting>
  <conditionalFormatting sqref="G31">
    <cfRule type="containsErrors" dxfId="102" priority="135">
      <formula>ISERROR(G31)</formula>
    </cfRule>
  </conditionalFormatting>
  <conditionalFormatting sqref="G42">
    <cfRule type="containsErrors" dxfId="101" priority="134">
      <formula>ISERROR(G42)</formula>
    </cfRule>
  </conditionalFormatting>
  <conditionalFormatting sqref="G53">
    <cfRule type="containsErrors" dxfId="100" priority="133">
      <formula>ISERROR(G53)</formula>
    </cfRule>
  </conditionalFormatting>
  <conditionalFormatting sqref="G14 G16">
    <cfRule type="containsErrors" dxfId="99" priority="122">
      <formula>ISERROR(G14)</formula>
    </cfRule>
  </conditionalFormatting>
  <conditionalFormatting sqref="E16">
    <cfRule type="containsErrors" dxfId="98" priority="115">
      <formula>ISERROR(E16)</formula>
    </cfRule>
  </conditionalFormatting>
  <conditionalFormatting sqref="E14">
    <cfRule type="containsErrors" dxfId="97" priority="114">
      <formula>ISERROR(E14)</formula>
    </cfRule>
  </conditionalFormatting>
  <conditionalFormatting sqref="E14 E16">
    <cfRule type="cellIs" dxfId="96" priority="113" operator="equal">
      <formula>0</formula>
    </cfRule>
  </conditionalFormatting>
  <conditionalFormatting sqref="E14 E16">
    <cfRule type="containsErrors" dxfId="95" priority="112">
      <formula>ISERROR(E14)</formula>
    </cfRule>
  </conditionalFormatting>
  <conditionalFormatting sqref="E14 E16">
    <cfRule type="containsErrors" dxfId="94" priority="111">
      <formula>ISERROR(E14)</formula>
    </cfRule>
  </conditionalFormatting>
  <conditionalFormatting sqref="E15">
    <cfRule type="containsErrors" dxfId="93" priority="106">
      <formula>ISERROR(E15)</formula>
    </cfRule>
  </conditionalFormatting>
  <conditionalFormatting sqref="E24:E26">
    <cfRule type="containsErrors" dxfId="92" priority="96">
      <formula>ISERROR(E24)</formula>
    </cfRule>
  </conditionalFormatting>
  <conditionalFormatting sqref="E55:E57">
    <cfRule type="containsErrors" dxfId="91" priority="89">
      <formula>ISERROR(E55)</formula>
    </cfRule>
  </conditionalFormatting>
  <conditionalFormatting sqref="G15">
    <cfRule type="containsErrors" dxfId="90" priority="110">
      <formula>ISERROR(G15)</formula>
    </cfRule>
  </conditionalFormatting>
  <conditionalFormatting sqref="E15">
    <cfRule type="containsErrors" dxfId="89" priority="109">
      <formula>ISERROR(E15)</formula>
    </cfRule>
  </conditionalFormatting>
  <conditionalFormatting sqref="E15">
    <cfRule type="cellIs" dxfId="88" priority="108" operator="equal">
      <formula>0</formula>
    </cfRule>
  </conditionalFormatting>
  <conditionalFormatting sqref="E15">
    <cfRule type="containsErrors" dxfId="87" priority="107">
      <formula>ISERROR(E15)</formula>
    </cfRule>
  </conditionalFormatting>
  <conditionalFormatting sqref="E46:E48">
    <cfRule type="containsErrors" dxfId="86" priority="81">
      <formula>ISERROR(E46)</formula>
    </cfRule>
  </conditionalFormatting>
  <conditionalFormatting sqref="F24:F26">
    <cfRule type="cellIs" dxfId="85" priority="105" operator="equal">
      <formula>0</formula>
    </cfRule>
  </conditionalFormatting>
  <conditionalFormatting sqref="F24:F26">
    <cfRule type="cellIs" dxfId="84" priority="104" operator="equal">
      <formula>0</formula>
    </cfRule>
  </conditionalFormatting>
  <conditionalFormatting sqref="G24:G26">
    <cfRule type="containsErrors" dxfId="83" priority="103">
      <formula>ISERROR(G24)</formula>
    </cfRule>
  </conditionalFormatting>
  <conditionalFormatting sqref="E24">
    <cfRule type="containsErrors" dxfId="82" priority="102">
      <formula>ISERROR(E24)</formula>
    </cfRule>
  </conditionalFormatting>
  <conditionalFormatting sqref="E25">
    <cfRule type="containsErrors" dxfId="81" priority="101">
      <formula>ISERROR(E25)</formula>
    </cfRule>
  </conditionalFormatting>
  <conditionalFormatting sqref="E26">
    <cfRule type="containsErrors" dxfId="80" priority="100">
      <formula>ISERROR(E26)</formula>
    </cfRule>
  </conditionalFormatting>
  <conditionalFormatting sqref="E24:E26">
    <cfRule type="cellIs" dxfId="79" priority="99" operator="equal">
      <formula>0</formula>
    </cfRule>
  </conditionalFormatting>
  <conditionalFormatting sqref="E24:E26">
    <cfRule type="containsErrors" dxfId="78" priority="98">
      <formula>ISERROR(E24)</formula>
    </cfRule>
  </conditionalFormatting>
  <conditionalFormatting sqref="E24">
    <cfRule type="containsErrors" dxfId="77" priority="97">
      <formula>ISERROR(E24)</formula>
    </cfRule>
  </conditionalFormatting>
  <conditionalFormatting sqref="E35:E37">
    <cfRule type="containsErrors" dxfId="76" priority="73">
      <formula>ISERROR(E35)</formula>
    </cfRule>
  </conditionalFormatting>
  <conditionalFormatting sqref="G55:G57">
    <cfRule type="containsErrors" dxfId="75" priority="95">
      <formula>ISERROR(G55)</formula>
    </cfRule>
  </conditionalFormatting>
  <conditionalFormatting sqref="E57">
    <cfRule type="containsErrors" dxfId="74" priority="94">
      <formula>ISERROR(E57)</formula>
    </cfRule>
  </conditionalFormatting>
  <conditionalFormatting sqref="E55">
    <cfRule type="containsErrors" dxfId="73" priority="93">
      <formula>ISERROR(E55)</formula>
    </cfRule>
  </conditionalFormatting>
  <conditionalFormatting sqref="E56">
    <cfRule type="containsErrors" dxfId="72" priority="92">
      <formula>ISERROR(E56)</formula>
    </cfRule>
  </conditionalFormatting>
  <conditionalFormatting sqref="E55:E57">
    <cfRule type="cellIs" dxfId="71" priority="91" operator="equal">
      <formula>0</formula>
    </cfRule>
  </conditionalFormatting>
  <conditionalFormatting sqref="E55:E57">
    <cfRule type="containsErrors" dxfId="70" priority="90">
      <formula>ISERROR(E55)</formula>
    </cfRule>
  </conditionalFormatting>
  <conditionalFormatting sqref="G46:G48">
    <cfRule type="containsErrors" dxfId="69" priority="88">
      <formula>ISERROR(G46)</formula>
    </cfRule>
  </conditionalFormatting>
  <conditionalFormatting sqref="E46">
    <cfRule type="containsErrors" dxfId="68" priority="87">
      <formula>ISERROR(E46)</formula>
    </cfRule>
  </conditionalFormatting>
  <conditionalFormatting sqref="E47">
    <cfRule type="containsErrors" dxfId="67" priority="86">
      <formula>ISERROR(E47)</formula>
    </cfRule>
  </conditionalFormatting>
  <conditionalFormatting sqref="E48">
    <cfRule type="containsErrors" dxfId="66" priority="85">
      <formula>ISERROR(E48)</formula>
    </cfRule>
  </conditionalFormatting>
  <conditionalFormatting sqref="E46:E48">
    <cfRule type="cellIs" dxfId="65" priority="84" operator="equal">
      <formula>0</formula>
    </cfRule>
  </conditionalFormatting>
  <conditionalFormatting sqref="E46:E48">
    <cfRule type="containsErrors" dxfId="64" priority="83">
      <formula>ISERROR(E46)</formula>
    </cfRule>
  </conditionalFormatting>
  <conditionalFormatting sqref="E46">
    <cfRule type="containsErrors" dxfId="63" priority="82">
      <formula>ISERROR(E46)</formula>
    </cfRule>
  </conditionalFormatting>
  <conditionalFormatting sqref="G35:G37">
    <cfRule type="containsErrors" dxfId="62" priority="80">
      <formula>ISERROR(G35)</formula>
    </cfRule>
  </conditionalFormatting>
  <conditionalFormatting sqref="E35">
    <cfRule type="containsErrors" dxfId="61" priority="79">
      <formula>ISERROR(E35)</formula>
    </cfRule>
  </conditionalFormatting>
  <conditionalFormatting sqref="E36">
    <cfRule type="containsErrors" dxfId="60" priority="78">
      <formula>ISERROR(E36)</formula>
    </cfRule>
  </conditionalFormatting>
  <conditionalFormatting sqref="E37">
    <cfRule type="containsErrors" dxfId="59" priority="77">
      <formula>ISERROR(E37)</formula>
    </cfRule>
  </conditionalFormatting>
  <conditionalFormatting sqref="E35:E37">
    <cfRule type="cellIs" dxfId="58" priority="76" operator="equal">
      <formula>0</formula>
    </cfRule>
  </conditionalFormatting>
  <conditionalFormatting sqref="E35:E37">
    <cfRule type="containsErrors" dxfId="57" priority="75">
      <formula>ISERROR(E35)</formula>
    </cfRule>
  </conditionalFormatting>
  <conditionalFormatting sqref="E35">
    <cfRule type="containsErrors" dxfId="56" priority="74">
      <formula>ISERROR(E35)</formula>
    </cfRule>
  </conditionalFormatting>
  <conditionalFormatting sqref="G19">
    <cfRule type="containsErrors" dxfId="55" priority="72">
      <formula>ISERROR(G19)</formula>
    </cfRule>
  </conditionalFormatting>
  <conditionalFormatting sqref="G30">
    <cfRule type="containsErrors" dxfId="54" priority="71">
      <formula>ISERROR(G30)</formula>
    </cfRule>
  </conditionalFormatting>
  <conditionalFormatting sqref="G41">
    <cfRule type="containsErrors" dxfId="53" priority="70">
      <formula>ISERROR(G41)</formula>
    </cfRule>
  </conditionalFormatting>
  <conditionalFormatting sqref="G52">
    <cfRule type="containsErrors" dxfId="52" priority="69">
      <formula>ISERROR(G52)</formula>
    </cfRule>
  </conditionalFormatting>
  <conditionalFormatting sqref="G65 G69:G71">
    <cfRule type="containsErrors" dxfId="51" priority="68">
      <formula>ISERROR(G65)</formula>
    </cfRule>
  </conditionalFormatting>
  <conditionalFormatting sqref="E65 E71">
    <cfRule type="containsErrors" dxfId="50" priority="67">
      <formula>ISERROR(E65)</formula>
    </cfRule>
  </conditionalFormatting>
  <conditionalFormatting sqref="E69">
    <cfRule type="containsErrors" dxfId="49" priority="66">
      <formula>ISERROR(E69)</formula>
    </cfRule>
  </conditionalFormatting>
  <conditionalFormatting sqref="E70">
    <cfRule type="containsErrors" dxfId="48" priority="65">
      <formula>ISERROR(E70)</formula>
    </cfRule>
  </conditionalFormatting>
  <conditionalFormatting sqref="E65 E69:E71">
    <cfRule type="cellIs" dxfId="47" priority="64" operator="equal">
      <formula>0</formula>
    </cfRule>
  </conditionalFormatting>
  <conditionalFormatting sqref="E65 E69:E71">
    <cfRule type="containsErrors" dxfId="46" priority="63">
      <formula>ISERROR(E65)</formula>
    </cfRule>
  </conditionalFormatting>
  <conditionalFormatting sqref="E65">
    <cfRule type="containsErrors" dxfId="45" priority="62">
      <formula>ISERROR(E65)</formula>
    </cfRule>
  </conditionalFormatting>
  <conditionalFormatting sqref="E65 E69:E71">
    <cfRule type="containsErrors" dxfId="44" priority="61">
      <formula>ISERROR(E65)</formula>
    </cfRule>
  </conditionalFormatting>
  <conditionalFormatting sqref="G64">
    <cfRule type="containsErrors" dxfId="43" priority="60">
      <formula>ISERROR(G64)</formula>
    </cfRule>
  </conditionalFormatting>
  <conditionalFormatting sqref="E66:E68">
    <cfRule type="containsErrors" dxfId="42" priority="53">
      <formula>ISERROR(E66)</formula>
    </cfRule>
  </conditionalFormatting>
  <conditionalFormatting sqref="G66:G68">
    <cfRule type="containsErrors" dxfId="41" priority="59">
      <formula>ISERROR(G66)</formula>
    </cfRule>
  </conditionalFormatting>
  <conditionalFormatting sqref="E68">
    <cfRule type="containsErrors" dxfId="40" priority="58">
      <formula>ISERROR(E68)</formula>
    </cfRule>
  </conditionalFormatting>
  <conditionalFormatting sqref="E66">
    <cfRule type="containsErrors" dxfId="39" priority="57">
      <formula>ISERROR(E66)</formula>
    </cfRule>
  </conditionalFormatting>
  <conditionalFormatting sqref="E67">
    <cfRule type="containsErrors" dxfId="38" priority="56">
      <formula>ISERROR(E67)</formula>
    </cfRule>
  </conditionalFormatting>
  <conditionalFormatting sqref="E66:E68">
    <cfRule type="cellIs" dxfId="37" priority="55" operator="equal">
      <formula>0</formula>
    </cfRule>
  </conditionalFormatting>
  <conditionalFormatting sqref="E66:E68">
    <cfRule type="containsErrors" dxfId="36" priority="54">
      <formula>ISERROR(E66)</formula>
    </cfRule>
  </conditionalFormatting>
  <conditionalFormatting sqref="G63">
    <cfRule type="containsErrors" dxfId="35" priority="52">
      <formula>ISERROR(G63)</formula>
    </cfRule>
  </conditionalFormatting>
  <conditionalFormatting sqref="G76 G80:G82">
    <cfRule type="containsErrors" dxfId="34" priority="51">
      <formula>ISERROR(G76)</formula>
    </cfRule>
  </conditionalFormatting>
  <conditionalFormatting sqref="E76 E82">
    <cfRule type="containsErrors" dxfId="33" priority="50">
      <formula>ISERROR(E76)</formula>
    </cfRule>
  </conditionalFormatting>
  <conditionalFormatting sqref="E80">
    <cfRule type="containsErrors" dxfId="32" priority="49">
      <formula>ISERROR(E80)</formula>
    </cfRule>
  </conditionalFormatting>
  <conditionalFormatting sqref="E81">
    <cfRule type="containsErrors" dxfId="31" priority="48">
      <formula>ISERROR(E81)</formula>
    </cfRule>
  </conditionalFormatting>
  <conditionalFormatting sqref="E76 E80:E82">
    <cfRule type="cellIs" dxfId="30" priority="47" operator="equal">
      <formula>0</formula>
    </cfRule>
  </conditionalFormatting>
  <conditionalFormatting sqref="E76 E80:E82">
    <cfRule type="containsErrors" dxfId="29" priority="46">
      <formula>ISERROR(E76)</formula>
    </cfRule>
  </conditionalFormatting>
  <conditionalFormatting sqref="E76">
    <cfRule type="containsErrors" dxfId="28" priority="45">
      <formula>ISERROR(E76)</formula>
    </cfRule>
  </conditionalFormatting>
  <conditionalFormatting sqref="E76 E80:E82">
    <cfRule type="containsErrors" dxfId="27" priority="44">
      <formula>ISERROR(E76)</formula>
    </cfRule>
  </conditionalFormatting>
  <conditionalFormatting sqref="G75">
    <cfRule type="containsErrors" dxfId="26" priority="43">
      <formula>ISERROR(G75)</formula>
    </cfRule>
  </conditionalFormatting>
  <conditionalFormatting sqref="E77:E79">
    <cfRule type="containsErrors" dxfId="25" priority="36">
      <formula>ISERROR(E77)</formula>
    </cfRule>
  </conditionalFormatting>
  <conditionalFormatting sqref="G77:G79">
    <cfRule type="containsErrors" dxfId="24" priority="42">
      <formula>ISERROR(G77)</formula>
    </cfRule>
  </conditionalFormatting>
  <conditionalFormatting sqref="E79">
    <cfRule type="containsErrors" dxfId="23" priority="41">
      <formula>ISERROR(E79)</formula>
    </cfRule>
  </conditionalFormatting>
  <conditionalFormatting sqref="E77">
    <cfRule type="containsErrors" dxfId="22" priority="40">
      <formula>ISERROR(E77)</formula>
    </cfRule>
  </conditionalFormatting>
  <conditionalFormatting sqref="E78">
    <cfRule type="containsErrors" dxfId="21" priority="39">
      <formula>ISERROR(E78)</formula>
    </cfRule>
  </conditionalFormatting>
  <conditionalFormatting sqref="E77:E79">
    <cfRule type="cellIs" dxfId="20" priority="38" operator="equal">
      <formula>0</formula>
    </cfRule>
  </conditionalFormatting>
  <conditionalFormatting sqref="E77:E79">
    <cfRule type="containsErrors" dxfId="19" priority="37">
      <formula>ISERROR(E77)</formula>
    </cfRule>
  </conditionalFormatting>
  <conditionalFormatting sqref="G74">
    <cfRule type="containsErrors" dxfId="18" priority="35">
      <formula>ISERROR(G74)</formula>
    </cfRule>
  </conditionalFormatting>
  <conditionalFormatting sqref="G87 G91:G93">
    <cfRule type="containsErrors" dxfId="17" priority="34">
      <formula>ISERROR(G87)</formula>
    </cfRule>
  </conditionalFormatting>
  <conditionalFormatting sqref="E87:E93">
    <cfRule type="containsErrors" dxfId="16" priority="33">
      <formula>ISERROR(E87)</formula>
    </cfRule>
  </conditionalFormatting>
  <conditionalFormatting sqref="E87:E93">
    <cfRule type="cellIs" dxfId="15" priority="30" operator="equal">
      <formula>0</formula>
    </cfRule>
  </conditionalFormatting>
  <conditionalFormatting sqref="E87:E93">
    <cfRule type="containsErrors" dxfId="14" priority="29">
      <formula>ISERROR(E87)</formula>
    </cfRule>
  </conditionalFormatting>
  <conditionalFormatting sqref="E87:E93">
    <cfRule type="containsErrors" dxfId="13" priority="28">
      <formula>ISERROR(E87)</formula>
    </cfRule>
  </conditionalFormatting>
  <conditionalFormatting sqref="E87:E93">
    <cfRule type="containsErrors" dxfId="12" priority="27">
      <formula>ISERROR(E87)</formula>
    </cfRule>
  </conditionalFormatting>
  <conditionalFormatting sqref="G86">
    <cfRule type="containsErrors" dxfId="11" priority="26">
      <formula>ISERROR(G86)</formula>
    </cfRule>
  </conditionalFormatting>
  <conditionalFormatting sqref="G88:G90">
    <cfRule type="containsErrors" dxfId="10" priority="25">
      <formula>ISERROR(G88)</formula>
    </cfRule>
  </conditionalFormatting>
  <conditionalFormatting sqref="G85">
    <cfRule type="containsErrors" dxfId="9" priority="18">
      <formula>ISERROR(G85)</formula>
    </cfRule>
  </conditionalFormatting>
  <conditionalFormatting sqref="G98 G102:G104">
    <cfRule type="containsErrors" dxfId="8" priority="17">
      <formula>ISERROR(G98)</formula>
    </cfRule>
  </conditionalFormatting>
  <conditionalFormatting sqref="E98:E104">
    <cfRule type="containsErrors" dxfId="7" priority="16">
      <formula>ISERROR(E98)</formula>
    </cfRule>
  </conditionalFormatting>
  <conditionalFormatting sqref="E98:E104">
    <cfRule type="cellIs" dxfId="6" priority="13" operator="equal">
      <formula>0</formula>
    </cfRule>
  </conditionalFormatting>
  <conditionalFormatting sqref="E98:E104">
    <cfRule type="containsErrors" dxfId="5" priority="12">
      <formula>ISERROR(E98)</formula>
    </cfRule>
  </conditionalFormatting>
  <conditionalFormatting sqref="E98:E104">
    <cfRule type="containsErrors" dxfId="4" priority="11">
      <formula>ISERROR(E98)</formula>
    </cfRule>
  </conditionalFormatting>
  <conditionalFormatting sqref="E98:E104">
    <cfRule type="containsErrors" dxfId="3" priority="10">
      <formula>ISERROR(E98)</formula>
    </cfRule>
  </conditionalFormatting>
  <conditionalFormatting sqref="G97">
    <cfRule type="containsErrors" dxfId="2" priority="9">
      <formula>ISERROR(G97)</formula>
    </cfRule>
  </conditionalFormatting>
  <conditionalFormatting sqref="G99:G101">
    <cfRule type="containsErrors" dxfId="1" priority="8">
      <formula>ISERROR(G99)</formula>
    </cfRule>
  </conditionalFormatting>
  <conditionalFormatting sqref="G96">
    <cfRule type="containsErrors" dxfId="0" priority="1">
      <formula>ISERROR(G96)</formula>
    </cfRule>
  </conditionalFormatting>
  <pageMargins left="0.7" right="0.7" top="0.75" bottom="0.75" header="0.3" footer="0.3"/>
  <pageSetup paperSize="9" orientation="landscape" horizontalDpi="4294967293" r:id="rId1"/>
  <ignoredErrors>
    <ignoredError sqref="E71 G65:G71 G98:G104 G87:G93 G76:G82 E82" evalError="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pageSetUpPr fitToPage="1"/>
  </sheetPr>
  <dimension ref="A2:AC463"/>
  <sheetViews>
    <sheetView topLeftCell="A14" zoomScale="90" zoomScaleNormal="90" workbookViewId="0" xr3:uid="{65FA3815-DCC1-5481-872F-D2879ED395ED}">
      <selection activeCell="F24" sqref="F24"/>
    </sheetView>
  </sheetViews>
  <sheetFormatPr defaultColWidth="9" defaultRowHeight="16.5"/>
  <cols>
    <col min="1" max="1" width="2.75" style="34" customWidth="1"/>
    <col min="2" max="2" width="14" style="34" customWidth="1"/>
    <col min="3" max="5" width="9" style="34"/>
    <col min="6" max="6" width="11.5" style="34" customWidth="1"/>
    <col min="7" max="7" width="23.5" style="34" customWidth="1"/>
    <col min="8" max="8" width="90.875" style="23" customWidth="1"/>
    <col min="9" max="9" width="49.25" style="34" customWidth="1"/>
    <col min="10" max="16384" width="9" style="34"/>
  </cols>
  <sheetData>
    <row r="2" spans="1:29" ht="71.25" customHeight="1" thickBot="1">
      <c r="B2" s="541" t="s">
        <v>253</v>
      </c>
      <c r="C2" s="582" t="s">
        <v>254</v>
      </c>
      <c r="D2" s="582"/>
      <c r="E2" s="582"/>
      <c r="F2" s="582"/>
      <c r="G2" s="582"/>
      <c r="H2" s="582"/>
      <c r="I2" s="50"/>
      <c r="J2" s="50"/>
    </row>
    <row r="3" spans="1:29" ht="62.25" customHeight="1">
      <c r="B3" s="541"/>
      <c r="C3" s="619" t="s">
        <v>76</v>
      </c>
      <c r="D3" s="620"/>
      <c r="E3" s="620"/>
      <c r="F3" s="620"/>
      <c r="G3" s="620"/>
      <c r="H3" s="621"/>
      <c r="I3" s="201"/>
      <c r="J3" s="201"/>
      <c r="K3" s="201"/>
    </row>
    <row r="4" spans="1:29" ht="15.75" customHeight="1" thickBot="1">
      <c r="B4" s="541"/>
      <c r="C4" s="622"/>
      <c r="D4" s="623"/>
      <c r="E4" s="623"/>
      <c r="F4" s="623"/>
      <c r="G4" s="623"/>
      <c r="H4" s="624"/>
      <c r="I4" s="201"/>
      <c r="J4" s="201"/>
      <c r="K4" s="201"/>
    </row>
    <row r="6" spans="1:29" s="78" customFormat="1" ht="33" customHeight="1">
      <c r="A6" s="149" t="s">
        <v>255</v>
      </c>
      <c r="B6" s="149"/>
      <c r="C6" s="149"/>
      <c r="D6" s="149"/>
      <c r="E6" s="149"/>
      <c r="F6" s="149" t="s">
        <v>256</v>
      </c>
      <c r="G6" s="149" t="s">
        <v>257</v>
      </c>
      <c r="H6" s="150" t="s">
        <v>258</v>
      </c>
      <c r="I6" s="149" t="s">
        <v>259</v>
      </c>
      <c r="J6" s="48"/>
      <c r="K6" s="48"/>
      <c r="L6" s="48"/>
      <c r="M6" s="48"/>
      <c r="N6" s="48"/>
      <c r="O6" s="48"/>
      <c r="P6" s="48"/>
      <c r="Q6" s="48"/>
      <c r="R6" s="48"/>
      <c r="S6" s="48"/>
      <c r="T6" s="48"/>
      <c r="U6" s="48"/>
      <c r="V6" s="48"/>
      <c r="W6" s="48"/>
      <c r="X6" s="48"/>
      <c r="Y6" s="48"/>
      <c r="Z6" s="48"/>
      <c r="AA6" s="48"/>
      <c r="AB6" s="151"/>
      <c r="AC6" s="152"/>
    </row>
    <row r="7" spans="1:29" s="141" customFormat="1" ht="51.75" customHeight="1">
      <c r="A7" s="627" t="s">
        <v>255</v>
      </c>
      <c r="B7" s="625" t="s">
        <v>260</v>
      </c>
      <c r="C7" s="625"/>
      <c r="D7" s="625"/>
      <c r="E7" s="626"/>
      <c r="F7" s="176">
        <v>3100</v>
      </c>
      <c r="G7" s="176" t="s">
        <v>261</v>
      </c>
      <c r="H7" s="177" t="s">
        <v>262</v>
      </c>
      <c r="I7" s="274"/>
    </row>
    <row r="8" spans="1:29" s="141" customFormat="1" ht="54" customHeight="1">
      <c r="A8" s="617"/>
      <c r="B8" s="610" t="s">
        <v>263</v>
      </c>
      <c r="C8" s="610"/>
      <c r="D8" s="610"/>
      <c r="E8" s="611"/>
      <c r="F8" s="176">
        <v>9.9</v>
      </c>
      <c r="G8" s="176" t="s">
        <v>264</v>
      </c>
      <c r="H8" s="178" t="s">
        <v>265</v>
      </c>
      <c r="I8" s="274"/>
    </row>
    <row r="9" spans="1:29" s="141" customFormat="1" ht="50.25">
      <c r="A9" s="617"/>
      <c r="B9" s="625" t="s">
        <v>266</v>
      </c>
      <c r="C9" s="625"/>
      <c r="D9" s="625"/>
      <c r="E9" s="626"/>
      <c r="F9" s="176">
        <v>313</v>
      </c>
      <c r="G9" s="176" t="s">
        <v>267</v>
      </c>
      <c r="H9" s="178" t="s">
        <v>268</v>
      </c>
      <c r="I9" s="178"/>
    </row>
    <row r="10" spans="1:29" s="141" customFormat="1" ht="15.75">
      <c r="A10" s="618"/>
      <c r="B10" s="625"/>
      <c r="C10" s="625"/>
      <c r="D10" s="625"/>
      <c r="E10" s="626"/>
      <c r="F10" s="176"/>
      <c r="G10" s="176"/>
      <c r="H10" s="178"/>
      <c r="I10" s="176"/>
    </row>
    <row r="11" spans="1:29" s="78" customFormat="1" ht="33" customHeight="1">
      <c r="A11" s="204" t="s">
        <v>140</v>
      </c>
      <c r="B11" s="149"/>
      <c r="C11" s="149"/>
      <c r="D11" s="149"/>
      <c r="E11" s="149"/>
      <c r="F11" s="149" t="s">
        <v>256</v>
      </c>
      <c r="G11" s="149" t="s">
        <v>257</v>
      </c>
      <c r="H11" s="150" t="s">
        <v>258</v>
      </c>
      <c r="I11" s="205" t="s">
        <v>259</v>
      </c>
      <c r="J11" s="48"/>
      <c r="K11" s="48"/>
      <c r="L11" s="48"/>
      <c r="M11" s="48"/>
      <c r="N11" s="48"/>
      <c r="O11" s="48"/>
      <c r="P11" s="48"/>
      <c r="Q11" s="48"/>
      <c r="R11" s="48"/>
      <c r="S11" s="48"/>
      <c r="T11" s="48"/>
      <c r="U11" s="48"/>
      <c r="V11" s="48"/>
      <c r="W11" s="48"/>
      <c r="X11" s="48"/>
      <c r="Y11" s="48"/>
      <c r="Z11" s="48"/>
      <c r="AA11" s="48"/>
      <c r="AB11" s="151"/>
      <c r="AC11" s="152"/>
    </row>
    <row r="12" spans="1:29" s="141" customFormat="1" ht="31.5" customHeight="1">
      <c r="A12" s="627" t="s">
        <v>140</v>
      </c>
      <c r="B12" s="610" t="s">
        <v>269</v>
      </c>
      <c r="C12" s="610"/>
      <c r="D12" s="610"/>
      <c r="E12" s="611"/>
      <c r="F12" s="176">
        <v>5000</v>
      </c>
      <c r="G12" s="176" t="s">
        <v>270</v>
      </c>
      <c r="H12" s="178" t="s">
        <v>271</v>
      </c>
      <c r="I12" s="176"/>
    </row>
    <row r="13" spans="1:29" s="141" customFormat="1" ht="30" customHeight="1">
      <c r="A13" s="617"/>
      <c r="B13" s="610" t="s">
        <v>272</v>
      </c>
      <c r="C13" s="610"/>
      <c r="D13" s="610"/>
      <c r="E13" s="611"/>
      <c r="F13" s="178">
        <f>25*15000/100</f>
        <v>3750</v>
      </c>
      <c r="G13" s="178" t="s">
        <v>270</v>
      </c>
      <c r="H13" s="178" t="s">
        <v>273</v>
      </c>
      <c r="I13" s="176"/>
    </row>
    <row r="14" spans="1:29" s="141" customFormat="1" ht="15.75">
      <c r="A14" s="617"/>
      <c r="B14" s="610"/>
      <c r="C14" s="610"/>
      <c r="D14" s="610"/>
      <c r="E14" s="611"/>
      <c r="F14" s="176"/>
      <c r="G14" s="176"/>
      <c r="H14" s="1"/>
      <c r="I14" s="176"/>
    </row>
    <row r="15" spans="1:29" s="78" customFormat="1" ht="33" customHeight="1">
      <c r="A15" s="204" t="s">
        <v>141</v>
      </c>
      <c r="B15" s="149"/>
      <c r="C15" s="149"/>
      <c r="D15" s="149"/>
      <c r="E15" s="149"/>
      <c r="F15" s="149" t="s">
        <v>256</v>
      </c>
      <c r="G15" s="149" t="s">
        <v>257</v>
      </c>
      <c r="H15" s="150" t="s">
        <v>258</v>
      </c>
      <c r="I15" s="205" t="s">
        <v>259</v>
      </c>
      <c r="J15" s="48"/>
      <c r="K15" s="48"/>
      <c r="L15" s="48"/>
      <c r="M15" s="48"/>
      <c r="N15" s="48"/>
      <c r="O15" s="48"/>
      <c r="P15" s="48"/>
      <c r="Q15" s="48"/>
      <c r="R15" s="48"/>
      <c r="S15" s="48"/>
      <c r="T15" s="48"/>
      <c r="U15" s="48"/>
      <c r="V15" s="48"/>
      <c r="W15" s="48"/>
      <c r="X15" s="48"/>
      <c r="Y15" s="48"/>
      <c r="Z15" s="48"/>
      <c r="AA15" s="48"/>
      <c r="AB15" s="151"/>
      <c r="AC15" s="152"/>
    </row>
    <row r="16" spans="1:29" ht="48">
      <c r="A16" s="627" t="s">
        <v>141</v>
      </c>
      <c r="B16" s="625" t="s">
        <v>274</v>
      </c>
      <c r="C16" s="625"/>
      <c r="D16" s="625"/>
      <c r="E16" s="626"/>
      <c r="F16" s="178">
        <f>441*1.3</f>
        <v>573.30000000000007</v>
      </c>
      <c r="G16" s="178" t="s">
        <v>275</v>
      </c>
      <c r="H16" s="178" t="s">
        <v>276</v>
      </c>
      <c r="I16" s="98"/>
    </row>
    <row r="17" spans="1:29" s="141" customFormat="1" ht="15.75">
      <c r="A17" s="617"/>
      <c r="B17" s="610"/>
      <c r="C17" s="610"/>
      <c r="D17" s="610"/>
      <c r="E17" s="611"/>
      <c r="F17" s="176"/>
      <c r="G17" s="176"/>
      <c r="H17" s="1"/>
      <c r="I17" s="176"/>
    </row>
    <row r="18" spans="1:29" s="78" customFormat="1" ht="33" customHeight="1">
      <c r="A18" s="204" t="s">
        <v>160</v>
      </c>
      <c r="B18" s="210"/>
      <c r="C18" s="211"/>
      <c r="D18" s="211"/>
      <c r="E18" s="211"/>
      <c r="F18" s="211" t="s">
        <v>256</v>
      </c>
      <c r="G18" s="211" t="s">
        <v>257</v>
      </c>
      <c r="H18" s="212" t="s">
        <v>258</v>
      </c>
      <c r="I18" s="213" t="s">
        <v>259</v>
      </c>
      <c r="J18" s="48"/>
      <c r="K18" s="48"/>
      <c r="L18" s="48"/>
      <c r="M18" s="48"/>
      <c r="N18" s="48"/>
      <c r="O18" s="48"/>
      <c r="P18" s="48"/>
      <c r="Q18" s="48"/>
      <c r="R18" s="48"/>
      <c r="S18" s="48"/>
      <c r="T18" s="48"/>
      <c r="U18" s="48"/>
      <c r="V18" s="48"/>
      <c r="W18" s="48"/>
      <c r="X18" s="48"/>
      <c r="Y18" s="48"/>
      <c r="Z18" s="48"/>
      <c r="AA18" s="48"/>
      <c r="AB18" s="151"/>
      <c r="AC18" s="152"/>
    </row>
    <row r="19" spans="1:29">
      <c r="A19" s="627" t="s">
        <v>160</v>
      </c>
      <c r="B19" s="610" t="s">
        <v>277</v>
      </c>
      <c r="C19" s="610"/>
      <c r="D19" s="610"/>
      <c r="E19" s="611"/>
      <c r="F19" s="349">
        <v>8</v>
      </c>
      <c r="G19" s="163" t="s">
        <v>278</v>
      </c>
      <c r="H19" s="209" t="s">
        <v>279</v>
      </c>
      <c r="I19" s="202"/>
    </row>
    <row r="20" spans="1:29" ht="32.25" customHeight="1">
      <c r="A20" s="617"/>
      <c r="B20" s="610" t="s">
        <v>280</v>
      </c>
      <c r="C20" s="610"/>
      <c r="D20" s="610"/>
      <c r="E20" s="611"/>
      <c r="F20" s="349">
        <v>16500</v>
      </c>
      <c r="G20" s="163" t="s">
        <v>281</v>
      </c>
      <c r="H20" s="178" t="s">
        <v>282</v>
      </c>
      <c r="I20" s="206"/>
    </row>
    <row r="21" spans="1:29" ht="24.75" customHeight="1">
      <c r="A21" s="617"/>
      <c r="B21" s="610" t="s">
        <v>283</v>
      </c>
      <c r="C21" s="610"/>
      <c r="D21" s="610"/>
      <c r="E21" s="611"/>
      <c r="F21" s="349">
        <f>F19*F20/100</f>
        <v>1320</v>
      </c>
      <c r="G21" s="163" t="s">
        <v>284</v>
      </c>
      <c r="H21" s="178"/>
      <c r="I21" s="98"/>
    </row>
    <row r="22" spans="1:29" ht="24.75" customHeight="1">
      <c r="A22" s="617"/>
      <c r="B22" s="610" t="s">
        <v>285</v>
      </c>
      <c r="C22" s="610"/>
      <c r="D22" s="610"/>
      <c r="E22" s="611"/>
      <c r="F22" s="349">
        <v>2.1100000000000001E-4</v>
      </c>
      <c r="G22" s="163" t="s">
        <v>286</v>
      </c>
      <c r="H22" s="178" t="s">
        <v>287</v>
      </c>
      <c r="I22" s="98"/>
    </row>
    <row r="23" spans="1:29" ht="24.75" customHeight="1">
      <c r="A23" s="617"/>
      <c r="B23" s="610" t="s">
        <v>285</v>
      </c>
      <c r="C23" s="610"/>
      <c r="D23" s="610"/>
      <c r="E23" s="611"/>
      <c r="F23" s="349">
        <v>1.95E-4</v>
      </c>
      <c r="G23" s="163" t="s">
        <v>286</v>
      </c>
      <c r="H23" s="178" t="s">
        <v>288</v>
      </c>
      <c r="I23" s="98"/>
    </row>
    <row r="24" spans="1:29" ht="24.75" customHeight="1">
      <c r="A24" s="617"/>
      <c r="B24" s="610" t="s">
        <v>285</v>
      </c>
      <c r="C24" s="610"/>
      <c r="D24" s="610"/>
      <c r="E24" s="611"/>
      <c r="F24" s="349">
        <v>5.6499999999999996E-3</v>
      </c>
      <c r="G24" s="163" t="s">
        <v>286</v>
      </c>
      <c r="H24" s="178" t="s">
        <v>289</v>
      </c>
      <c r="I24" s="98"/>
    </row>
    <row r="25" spans="1:29">
      <c r="A25" s="617"/>
      <c r="B25" s="610" t="s">
        <v>290</v>
      </c>
      <c r="C25" s="610"/>
      <c r="D25" s="610"/>
      <c r="E25" s="611"/>
      <c r="F25" s="163">
        <v>2.3199999999999998</v>
      </c>
      <c r="G25" s="163" t="s">
        <v>291</v>
      </c>
      <c r="H25" s="320" t="s">
        <v>292</v>
      </c>
      <c r="I25" s="319"/>
    </row>
    <row r="26" spans="1:29">
      <c r="A26" s="617"/>
      <c r="B26" s="610" t="s">
        <v>293</v>
      </c>
      <c r="C26" s="610"/>
      <c r="D26" s="610"/>
      <c r="E26" s="611"/>
      <c r="F26" s="163">
        <v>2.69</v>
      </c>
      <c r="G26" s="163" t="s">
        <v>291</v>
      </c>
      <c r="H26" s="320" t="s">
        <v>294</v>
      </c>
      <c r="I26" s="319"/>
    </row>
    <row r="27" spans="1:29">
      <c r="A27" s="617"/>
      <c r="B27" s="610" t="s">
        <v>295</v>
      </c>
      <c r="C27" s="610"/>
      <c r="D27" s="610"/>
      <c r="E27" s="611"/>
      <c r="F27" s="163">
        <v>5.65</v>
      </c>
      <c r="G27" s="163" t="s">
        <v>296</v>
      </c>
      <c r="H27" s="320" t="s">
        <v>294</v>
      </c>
      <c r="I27" s="319"/>
    </row>
    <row r="28" spans="1:29" s="141" customFormat="1" ht="15.75">
      <c r="A28" s="617"/>
      <c r="B28" s="610"/>
      <c r="C28" s="610"/>
      <c r="D28" s="610"/>
      <c r="E28" s="611"/>
      <c r="F28" s="176"/>
      <c r="G28" s="176"/>
      <c r="H28" s="175"/>
      <c r="I28" s="176"/>
    </row>
    <row r="29" spans="1:29" s="78" customFormat="1" ht="33" customHeight="1">
      <c r="A29" s="204" t="s">
        <v>161</v>
      </c>
      <c r="B29" s="149"/>
      <c r="C29" s="149"/>
      <c r="D29" s="149"/>
      <c r="E29" s="149"/>
      <c r="F29" s="149" t="s">
        <v>256</v>
      </c>
      <c r="G29" s="149" t="s">
        <v>257</v>
      </c>
      <c r="H29" s="150" t="s">
        <v>258</v>
      </c>
      <c r="I29" s="205" t="s">
        <v>259</v>
      </c>
      <c r="J29" s="48"/>
      <c r="K29" s="48"/>
      <c r="L29" s="48"/>
      <c r="M29" s="48"/>
      <c r="N29" s="48"/>
      <c r="O29" s="48"/>
      <c r="P29" s="48"/>
      <c r="Q29" s="48"/>
      <c r="R29" s="48"/>
      <c r="S29" s="48"/>
      <c r="T29" s="48"/>
      <c r="U29" s="48"/>
      <c r="V29" s="48"/>
      <c r="W29" s="48"/>
      <c r="X29" s="48"/>
      <c r="Y29" s="48"/>
      <c r="Z29" s="48"/>
      <c r="AA29" s="48"/>
      <c r="AB29" s="151"/>
      <c r="AC29" s="152"/>
    </row>
    <row r="30" spans="1:29" s="141" customFormat="1" ht="47.25">
      <c r="A30" s="627" t="s">
        <v>161</v>
      </c>
      <c r="B30" s="610" t="s">
        <v>297</v>
      </c>
      <c r="C30" s="610"/>
      <c r="D30" s="610"/>
      <c r="E30" s="611"/>
      <c r="F30" s="176"/>
      <c r="G30" s="176" t="s">
        <v>298</v>
      </c>
      <c r="H30" s="178" t="s">
        <v>299</v>
      </c>
      <c r="I30" s="176"/>
    </row>
    <row r="31" spans="1:29" s="141" customFormat="1" ht="31.5" customHeight="1">
      <c r="A31" s="617"/>
      <c r="B31" s="610" t="s">
        <v>300</v>
      </c>
      <c r="C31" s="610"/>
      <c r="D31" s="610"/>
      <c r="E31" s="611"/>
      <c r="F31" s="176"/>
      <c r="G31" s="176" t="s">
        <v>163</v>
      </c>
      <c r="H31" s="178" t="s">
        <v>301</v>
      </c>
      <c r="I31" s="176"/>
    </row>
    <row r="32" spans="1:29" s="141" customFormat="1" ht="31.5" customHeight="1">
      <c r="A32" s="617"/>
      <c r="B32" s="610" t="s">
        <v>302</v>
      </c>
      <c r="C32" s="610"/>
      <c r="D32" s="610"/>
      <c r="E32" s="611"/>
      <c r="F32" s="176"/>
      <c r="G32" s="176" t="s">
        <v>163</v>
      </c>
      <c r="H32" s="178" t="s">
        <v>303</v>
      </c>
      <c r="I32" s="176"/>
    </row>
    <row r="33" spans="1:29" s="141" customFormat="1" ht="15.75">
      <c r="A33" s="617"/>
      <c r="B33" s="610"/>
      <c r="C33" s="610"/>
      <c r="D33" s="610"/>
      <c r="E33" s="611"/>
      <c r="F33" s="176"/>
      <c r="G33" s="176"/>
      <c r="H33" s="1"/>
      <c r="I33" s="176"/>
    </row>
    <row r="34" spans="1:29" s="78" customFormat="1" ht="33" customHeight="1">
      <c r="A34" s="204" t="s">
        <v>25</v>
      </c>
      <c r="B34" s="149"/>
      <c r="C34" s="149"/>
      <c r="D34" s="149"/>
      <c r="E34" s="149"/>
      <c r="F34" s="149" t="s">
        <v>256</v>
      </c>
      <c r="G34" s="149" t="s">
        <v>257</v>
      </c>
      <c r="H34" s="150" t="s">
        <v>258</v>
      </c>
      <c r="I34" s="205" t="s">
        <v>259</v>
      </c>
      <c r="J34" s="48"/>
      <c r="K34" s="48"/>
      <c r="L34" s="48"/>
      <c r="M34" s="48"/>
      <c r="N34" s="48"/>
      <c r="O34" s="48"/>
      <c r="P34" s="48"/>
      <c r="Q34" s="48"/>
      <c r="R34" s="48"/>
      <c r="S34" s="48"/>
      <c r="T34" s="48"/>
      <c r="U34" s="48"/>
      <c r="V34" s="48"/>
      <c r="W34" s="48"/>
      <c r="X34" s="48"/>
      <c r="Y34" s="48"/>
      <c r="Z34" s="48"/>
      <c r="AA34" s="48"/>
      <c r="AB34" s="151"/>
      <c r="AC34" s="152"/>
    </row>
    <row r="35" spans="1:29" s="141" customFormat="1" ht="15.75">
      <c r="A35" s="627" t="s">
        <v>25</v>
      </c>
      <c r="B35" s="610" t="s">
        <v>304</v>
      </c>
      <c r="C35" s="610"/>
      <c r="D35" s="610"/>
      <c r="E35" s="611"/>
      <c r="F35" s="176">
        <v>5</v>
      </c>
      <c r="G35" s="176" t="s">
        <v>305</v>
      </c>
      <c r="H35" s="178" t="s">
        <v>306</v>
      </c>
      <c r="I35" s="176"/>
    </row>
    <row r="36" spans="1:29" s="141" customFormat="1" ht="31.5">
      <c r="A36" s="617"/>
      <c r="B36" s="610" t="s">
        <v>307</v>
      </c>
      <c r="C36" s="610"/>
      <c r="D36" s="610"/>
      <c r="E36" s="611"/>
      <c r="F36" s="176">
        <v>30</v>
      </c>
      <c r="G36" s="176" t="s">
        <v>308</v>
      </c>
      <c r="H36" s="178" t="s">
        <v>309</v>
      </c>
      <c r="I36" s="176"/>
    </row>
    <row r="37" spans="1:29" s="141" customFormat="1" ht="31.5">
      <c r="A37" s="617"/>
      <c r="B37" s="610" t="s">
        <v>310</v>
      </c>
      <c r="C37" s="610"/>
      <c r="D37" s="610"/>
      <c r="E37" s="611"/>
      <c r="F37" s="176"/>
      <c r="G37" s="176"/>
      <c r="H37" s="322" t="s">
        <v>311</v>
      </c>
      <c r="I37" s="176"/>
    </row>
    <row r="38" spans="1:29" s="141" customFormat="1" ht="15.75">
      <c r="A38" s="617"/>
      <c r="B38" s="610"/>
      <c r="C38" s="610"/>
      <c r="D38" s="610"/>
      <c r="E38" s="611"/>
      <c r="F38" s="176"/>
      <c r="G38" s="176"/>
      <c r="H38" s="178"/>
      <c r="I38" s="176"/>
    </row>
    <row r="39" spans="1:29" s="78" customFormat="1" ht="33" customHeight="1">
      <c r="A39" s="204" t="s">
        <v>48</v>
      </c>
      <c r="B39" s="149"/>
      <c r="C39" s="149"/>
      <c r="D39" s="149"/>
      <c r="E39" s="149"/>
      <c r="F39" s="149" t="s">
        <v>256</v>
      </c>
      <c r="G39" s="149" t="s">
        <v>257</v>
      </c>
      <c r="H39" s="150" t="s">
        <v>258</v>
      </c>
      <c r="I39" s="205" t="s">
        <v>259</v>
      </c>
      <c r="J39" s="48"/>
      <c r="K39" s="48"/>
      <c r="L39" s="48"/>
      <c r="M39" s="48"/>
      <c r="N39" s="48"/>
      <c r="O39" s="48"/>
      <c r="P39" s="48"/>
      <c r="Q39" s="48"/>
      <c r="R39" s="48"/>
      <c r="S39" s="48"/>
      <c r="T39" s="48"/>
      <c r="U39" s="48"/>
      <c r="V39" s="48"/>
      <c r="W39" s="48"/>
      <c r="X39" s="48"/>
      <c r="Y39" s="48"/>
      <c r="Z39" s="48"/>
      <c r="AA39" s="48"/>
      <c r="AB39" s="151"/>
      <c r="AC39" s="152"/>
    </row>
    <row r="40" spans="1:29" s="141" customFormat="1" ht="65.25">
      <c r="A40" s="204"/>
      <c r="B40" s="610" t="s">
        <v>312</v>
      </c>
      <c r="C40" s="610"/>
      <c r="D40" s="610"/>
      <c r="E40" s="611"/>
      <c r="F40" s="176"/>
      <c r="G40" s="176"/>
      <c r="H40" s="322" t="s">
        <v>313</v>
      </c>
      <c r="I40" s="176"/>
    </row>
    <row r="41" spans="1:29" s="141" customFormat="1" ht="31.5">
      <c r="A41" s="627" t="s">
        <v>48</v>
      </c>
      <c r="B41" s="610" t="s">
        <v>314</v>
      </c>
      <c r="C41" s="610"/>
      <c r="D41" s="610"/>
      <c r="E41" s="611"/>
      <c r="F41" s="176"/>
      <c r="G41" s="176" t="s">
        <v>315</v>
      </c>
      <c r="H41" s="178" t="s">
        <v>316</v>
      </c>
      <c r="I41" s="176"/>
    </row>
    <row r="42" spans="1:29" s="141" customFormat="1" ht="31.5">
      <c r="A42" s="617"/>
      <c r="B42" s="610" t="s">
        <v>317</v>
      </c>
      <c r="C42" s="610"/>
      <c r="D42" s="610"/>
      <c r="E42" s="611"/>
      <c r="F42" s="176"/>
      <c r="G42" s="176" t="s">
        <v>315</v>
      </c>
      <c r="H42" s="178" t="s">
        <v>318</v>
      </c>
      <c r="I42" s="176"/>
    </row>
    <row r="43" spans="1:29" s="141" customFormat="1" ht="15.75">
      <c r="A43" s="617"/>
      <c r="B43" s="610"/>
      <c r="C43" s="610"/>
      <c r="D43" s="610"/>
      <c r="E43" s="611"/>
      <c r="F43" s="176"/>
      <c r="G43" s="176"/>
      <c r="H43" s="178"/>
      <c r="I43" s="176"/>
    </row>
    <row r="44" spans="1:29" s="78" customFormat="1" ht="33" customHeight="1">
      <c r="A44" s="204" t="s">
        <v>191</v>
      </c>
      <c r="B44" s="149"/>
      <c r="C44" s="149"/>
      <c r="D44" s="149"/>
      <c r="E44" s="149"/>
      <c r="F44" s="149" t="s">
        <v>256</v>
      </c>
      <c r="G44" s="149" t="s">
        <v>257</v>
      </c>
      <c r="H44" s="150" t="s">
        <v>258</v>
      </c>
      <c r="I44" s="205" t="s">
        <v>259</v>
      </c>
      <c r="J44" s="48"/>
      <c r="K44" s="48"/>
      <c r="L44" s="48"/>
      <c r="M44" s="48"/>
      <c r="N44" s="48"/>
      <c r="O44" s="48"/>
      <c r="P44" s="48"/>
      <c r="Q44" s="48"/>
      <c r="R44" s="48"/>
      <c r="S44" s="48"/>
      <c r="T44" s="48"/>
      <c r="U44" s="48"/>
      <c r="V44" s="48"/>
      <c r="W44" s="48"/>
      <c r="X44" s="48"/>
      <c r="Y44" s="48"/>
      <c r="Z44" s="48"/>
      <c r="AA44" s="48"/>
      <c r="AB44" s="151"/>
      <c r="AC44" s="152"/>
    </row>
    <row r="45" spans="1:29" s="141" customFormat="1" ht="31.5">
      <c r="A45" s="617"/>
      <c r="B45" s="610" t="s">
        <v>319</v>
      </c>
      <c r="C45" s="610"/>
      <c r="D45" s="610"/>
      <c r="E45" s="611"/>
      <c r="F45" s="176"/>
      <c r="G45" s="176" t="s">
        <v>81</v>
      </c>
      <c r="H45" s="178" t="s">
        <v>320</v>
      </c>
      <c r="I45" s="176"/>
    </row>
    <row r="46" spans="1:29" s="141" customFormat="1" ht="15.75">
      <c r="A46" s="617"/>
      <c r="B46" s="610"/>
      <c r="C46" s="610"/>
      <c r="D46" s="610"/>
      <c r="E46" s="611"/>
      <c r="F46" s="176"/>
      <c r="G46" s="176"/>
      <c r="H46" s="1"/>
      <c r="I46" s="176"/>
    </row>
    <row r="47" spans="1:29" s="141" customFormat="1" ht="15.75">
      <c r="A47" s="617"/>
      <c r="B47" s="610"/>
      <c r="C47" s="610"/>
      <c r="D47" s="610"/>
      <c r="E47" s="611"/>
      <c r="F47" s="176"/>
      <c r="G47" s="176"/>
      <c r="H47" s="1"/>
      <c r="I47" s="176"/>
    </row>
    <row r="48" spans="1:29" s="141" customFormat="1" ht="15.75">
      <c r="A48" s="617"/>
      <c r="B48" s="610"/>
      <c r="C48" s="610"/>
      <c r="D48" s="610"/>
      <c r="E48" s="611"/>
      <c r="F48" s="176"/>
      <c r="G48" s="176"/>
      <c r="H48" s="1"/>
      <c r="I48" s="176"/>
    </row>
    <row r="49" spans="1:9" s="141" customFormat="1" ht="15.75">
      <c r="A49" s="617"/>
      <c r="B49" s="610"/>
      <c r="C49" s="610"/>
      <c r="D49" s="610"/>
      <c r="E49" s="611"/>
      <c r="F49" s="176"/>
      <c r="G49" s="176"/>
      <c r="H49" s="1"/>
      <c r="I49" s="176"/>
    </row>
    <row r="50" spans="1:9" s="141" customFormat="1" ht="15.75">
      <c r="A50" s="617"/>
      <c r="B50" s="610"/>
      <c r="C50" s="610"/>
      <c r="D50" s="610"/>
      <c r="E50" s="611"/>
      <c r="F50" s="176"/>
      <c r="G50" s="176"/>
      <c r="H50" s="1"/>
      <c r="I50" s="176"/>
    </row>
    <row r="51" spans="1:9" s="141" customFormat="1" ht="15.75">
      <c r="A51" s="617"/>
      <c r="B51" s="610"/>
      <c r="C51" s="610"/>
      <c r="D51" s="610"/>
      <c r="E51" s="611"/>
      <c r="F51" s="176"/>
      <c r="G51" s="176"/>
      <c r="H51" s="1"/>
      <c r="I51" s="176"/>
    </row>
    <row r="52" spans="1:9" s="141" customFormat="1" ht="15.75">
      <c r="A52" s="618"/>
      <c r="B52" s="610"/>
      <c r="C52" s="610"/>
      <c r="D52" s="610"/>
      <c r="E52" s="611"/>
      <c r="F52" s="176"/>
      <c r="G52" s="176"/>
      <c r="H52" s="1"/>
      <c r="I52" s="176"/>
    </row>
    <row r="53" spans="1:9">
      <c r="A53" s="615"/>
      <c r="B53" s="615"/>
      <c r="C53" s="615"/>
      <c r="D53" s="615"/>
      <c r="E53" s="616"/>
      <c r="F53" s="207"/>
      <c r="G53" s="207"/>
      <c r="H53" s="208"/>
      <c r="I53" s="207"/>
    </row>
    <row r="54" spans="1:9">
      <c r="A54" s="613"/>
      <c r="B54" s="613"/>
      <c r="C54" s="613"/>
      <c r="D54" s="613"/>
      <c r="E54" s="613"/>
    </row>
    <row r="55" spans="1:9">
      <c r="A55" s="613"/>
      <c r="B55" s="613"/>
      <c r="C55" s="613"/>
      <c r="D55" s="613"/>
      <c r="E55" s="613"/>
    </row>
    <row r="56" spans="1:9">
      <c r="A56" s="613"/>
      <c r="B56" s="613"/>
      <c r="C56" s="613"/>
      <c r="D56" s="613"/>
      <c r="E56" s="613"/>
    </row>
    <row r="57" spans="1:9">
      <c r="A57" s="613"/>
      <c r="B57" s="613"/>
      <c r="C57" s="613"/>
      <c r="D57" s="613"/>
      <c r="E57" s="613"/>
    </row>
    <row r="58" spans="1:9">
      <c r="A58" s="613"/>
      <c r="B58" s="613"/>
      <c r="C58" s="613"/>
      <c r="D58" s="613"/>
      <c r="E58" s="613"/>
    </row>
    <row r="59" spans="1:9">
      <c r="A59" s="613"/>
      <c r="B59" s="613"/>
      <c r="C59" s="613"/>
      <c r="D59" s="613"/>
      <c r="E59" s="613"/>
    </row>
    <row r="60" spans="1:9">
      <c r="A60" s="613"/>
      <c r="B60" s="613"/>
      <c r="C60" s="613"/>
      <c r="D60" s="613"/>
      <c r="E60" s="613"/>
    </row>
    <row r="61" spans="1:9">
      <c r="A61" s="613"/>
      <c r="B61" s="613"/>
      <c r="C61" s="613"/>
      <c r="D61" s="613"/>
      <c r="E61" s="613"/>
    </row>
    <row r="62" spans="1:9">
      <c r="A62" s="613"/>
      <c r="B62" s="613"/>
      <c r="C62" s="613"/>
      <c r="D62" s="613"/>
      <c r="E62" s="613"/>
    </row>
    <row r="63" spans="1:9">
      <c r="A63" s="613"/>
      <c r="B63" s="613"/>
      <c r="C63" s="613"/>
      <c r="D63" s="613"/>
      <c r="E63" s="613"/>
    </row>
    <row r="64" spans="1:9">
      <c r="A64" s="613"/>
      <c r="B64" s="613"/>
      <c r="C64" s="613"/>
      <c r="D64" s="613"/>
      <c r="E64" s="613"/>
    </row>
    <row r="65" spans="1:5">
      <c r="A65" s="613"/>
      <c r="B65" s="613"/>
      <c r="C65" s="613"/>
      <c r="D65" s="613"/>
      <c r="E65" s="613"/>
    </row>
    <row r="66" spans="1:5">
      <c r="A66" s="613"/>
      <c r="B66" s="613"/>
      <c r="C66" s="613"/>
      <c r="D66" s="613"/>
      <c r="E66" s="613"/>
    </row>
    <row r="67" spans="1:5">
      <c r="A67" s="613"/>
      <c r="B67" s="613"/>
      <c r="C67" s="613"/>
      <c r="D67" s="613"/>
      <c r="E67" s="613"/>
    </row>
    <row r="68" spans="1:5">
      <c r="A68" s="613"/>
      <c r="B68" s="613"/>
      <c r="C68" s="613"/>
      <c r="D68" s="613"/>
      <c r="E68" s="613"/>
    </row>
    <row r="69" spans="1:5">
      <c r="A69" s="613"/>
      <c r="B69" s="613"/>
      <c r="C69" s="613"/>
      <c r="D69" s="613"/>
      <c r="E69" s="613"/>
    </row>
    <row r="70" spans="1:5">
      <c r="A70" s="613"/>
      <c r="B70" s="613"/>
      <c r="C70" s="613"/>
      <c r="D70" s="613"/>
      <c r="E70" s="613"/>
    </row>
    <row r="71" spans="1:5">
      <c r="A71" s="613"/>
      <c r="B71" s="613"/>
      <c r="C71" s="613"/>
      <c r="D71" s="613"/>
      <c r="E71" s="613"/>
    </row>
    <row r="72" spans="1:5">
      <c r="A72" s="613"/>
      <c r="B72" s="613"/>
      <c r="C72" s="613"/>
      <c r="D72" s="613"/>
      <c r="E72" s="613"/>
    </row>
    <row r="73" spans="1:5">
      <c r="A73" s="613"/>
      <c r="B73" s="613"/>
      <c r="C73" s="613"/>
      <c r="D73" s="613"/>
      <c r="E73" s="613"/>
    </row>
    <row r="74" spans="1:5">
      <c r="A74" s="613"/>
      <c r="B74" s="613"/>
      <c r="C74" s="613"/>
      <c r="D74" s="613"/>
      <c r="E74" s="613"/>
    </row>
    <row r="75" spans="1:5">
      <c r="A75" s="613"/>
      <c r="B75" s="613"/>
      <c r="C75" s="613"/>
      <c r="D75" s="613"/>
      <c r="E75" s="613"/>
    </row>
    <row r="76" spans="1:5">
      <c r="A76" s="613"/>
      <c r="B76" s="613"/>
      <c r="C76" s="613"/>
      <c r="D76" s="613"/>
      <c r="E76" s="613"/>
    </row>
    <row r="77" spans="1:5">
      <c r="A77" s="613"/>
      <c r="B77" s="613"/>
      <c r="C77" s="613"/>
      <c r="D77" s="613"/>
      <c r="E77" s="613"/>
    </row>
    <row r="78" spans="1:5">
      <c r="A78" s="613"/>
      <c r="B78" s="613"/>
      <c r="C78" s="613"/>
      <c r="D78" s="613"/>
      <c r="E78" s="613"/>
    </row>
    <row r="79" spans="1:5">
      <c r="A79" s="613"/>
      <c r="B79" s="613"/>
      <c r="C79" s="613"/>
      <c r="D79" s="613"/>
      <c r="E79" s="613"/>
    </row>
    <row r="80" spans="1:5">
      <c r="A80" s="613"/>
      <c r="B80" s="613"/>
      <c r="C80" s="613"/>
      <c r="D80" s="613"/>
      <c r="E80" s="613"/>
    </row>
    <row r="81" spans="1:5">
      <c r="A81" s="613"/>
      <c r="B81" s="613"/>
      <c r="C81" s="613"/>
      <c r="D81" s="613"/>
      <c r="E81" s="613"/>
    </row>
    <row r="82" spans="1:5">
      <c r="A82" s="613"/>
      <c r="B82" s="613"/>
      <c r="C82" s="613"/>
      <c r="D82" s="613"/>
      <c r="E82" s="613"/>
    </row>
    <row r="83" spans="1:5">
      <c r="A83" s="613"/>
      <c r="B83" s="613"/>
      <c r="C83" s="613"/>
      <c r="D83" s="613"/>
      <c r="E83" s="613"/>
    </row>
    <row r="84" spans="1:5">
      <c r="A84" s="613"/>
      <c r="B84" s="613"/>
      <c r="C84" s="613"/>
      <c r="D84" s="613"/>
      <c r="E84" s="613"/>
    </row>
    <row r="85" spans="1:5">
      <c r="A85" s="613"/>
      <c r="B85" s="613"/>
      <c r="C85" s="613"/>
      <c r="D85" s="613"/>
      <c r="E85" s="613"/>
    </row>
    <row r="86" spans="1:5">
      <c r="A86" s="613"/>
      <c r="B86" s="613"/>
      <c r="C86" s="613"/>
      <c r="D86" s="613"/>
      <c r="E86" s="613"/>
    </row>
    <row r="87" spans="1:5">
      <c r="A87" s="613"/>
      <c r="B87" s="613"/>
      <c r="C87" s="613"/>
      <c r="D87" s="613"/>
      <c r="E87" s="613"/>
    </row>
    <row r="88" spans="1:5">
      <c r="A88" s="613"/>
      <c r="B88" s="613"/>
      <c r="C88" s="613"/>
      <c r="D88" s="613"/>
      <c r="E88" s="613"/>
    </row>
    <row r="89" spans="1:5">
      <c r="A89" s="613"/>
      <c r="B89" s="613"/>
      <c r="C89" s="613"/>
      <c r="D89" s="613"/>
      <c r="E89" s="613"/>
    </row>
    <row r="90" spans="1:5">
      <c r="A90" s="613"/>
      <c r="B90" s="613"/>
      <c r="C90" s="613"/>
      <c r="D90" s="613"/>
      <c r="E90" s="613"/>
    </row>
    <row r="91" spans="1:5">
      <c r="A91" s="613"/>
      <c r="B91" s="613"/>
      <c r="C91" s="613"/>
      <c r="D91" s="613"/>
      <c r="E91" s="613"/>
    </row>
    <row r="92" spans="1:5">
      <c r="A92" s="613"/>
      <c r="B92" s="613"/>
      <c r="C92" s="613"/>
      <c r="D92" s="613"/>
      <c r="E92" s="613"/>
    </row>
    <row r="93" spans="1:5">
      <c r="A93" s="613"/>
      <c r="B93" s="613"/>
      <c r="C93" s="613"/>
      <c r="D93" s="613"/>
      <c r="E93" s="613"/>
    </row>
    <row r="94" spans="1:5">
      <c r="A94" s="613"/>
      <c r="B94" s="613"/>
      <c r="C94" s="613"/>
      <c r="D94" s="613"/>
      <c r="E94" s="613"/>
    </row>
    <row r="95" spans="1:5">
      <c r="A95" s="613"/>
      <c r="B95" s="613"/>
      <c r="C95" s="613"/>
      <c r="D95" s="613"/>
      <c r="E95" s="613"/>
    </row>
    <row r="96" spans="1:5">
      <c r="A96" s="613"/>
      <c r="B96" s="613"/>
      <c r="C96" s="613"/>
      <c r="D96" s="613"/>
      <c r="E96" s="613"/>
    </row>
    <row r="97" spans="1:5">
      <c r="A97" s="613"/>
      <c r="B97" s="613"/>
      <c r="C97" s="613"/>
      <c r="D97" s="613"/>
      <c r="E97" s="613"/>
    </row>
    <row r="98" spans="1:5">
      <c r="A98" s="613"/>
      <c r="B98" s="613"/>
      <c r="C98" s="613"/>
      <c r="D98" s="613"/>
      <c r="E98" s="613"/>
    </row>
    <row r="99" spans="1:5">
      <c r="A99" s="613"/>
      <c r="B99" s="613"/>
      <c r="C99" s="613"/>
      <c r="D99" s="613"/>
      <c r="E99" s="613"/>
    </row>
    <row r="100" spans="1:5">
      <c r="A100" s="613"/>
      <c r="B100" s="613"/>
      <c r="C100" s="613"/>
      <c r="D100" s="613"/>
      <c r="E100" s="613"/>
    </row>
    <row r="101" spans="1:5">
      <c r="A101" s="613"/>
      <c r="B101" s="613"/>
      <c r="C101" s="613"/>
      <c r="D101" s="613"/>
      <c r="E101" s="613"/>
    </row>
    <row r="102" spans="1:5">
      <c r="A102" s="613"/>
      <c r="B102" s="613"/>
      <c r="C102" s="613"/>
      <c r="D102" s="613"/>
      <c r="E102" s="613"/>
    </row>
    <row r="103" spans="1:5">
      <c r="A103" s="613"/>
      <c r="B103" s="613"/>
      <c r="C103" s="613"/>
      <c r="D103" s="613"/>
      <c r="E103" s="613"/>
    </row>
    <row r="104" spans="1:5">
      <c r="A104" s="613"/>
      <c r="B104" s="613"/>
      <c r="C104" s="613"/>
      <c r="D104" s="613"/>
      <c r="E104" s="613"/>
    </row>
    <row r="105" spans="1:5">
      <c r="A105" s="613"/>
      <c r="B105" s="613"/>
      <c r="C105" s="613"/>
      <c r="D105" s="613"/>
      <c r="E105" s="613"/>
    </row>
    <row r="106" spans="1:5">
      <c r="A106" s="613"/>
      <c r="B106" s="613"/>
      <c r="C106" s="613"/>
      <c r="D106" s="613"/>
      <c r="E106" s="613"/>
    </row>
    <row r="107" spans="1:5">
      <c r="A107" s="613"/>
      <c r="B107" s="613"/>
      <c r="C107" s="613"/>
      <c r="D107" s="613"/>
      <c r="E107" s="613"/>
    </row>
    <row r="108" spans="1:5">
      <c r="A108" s="613"/>
      <c r="B108" s="613"/>
      <c r="C108" s="613"/>
      <c r="D108" s="613"/>
      <c r="E108" s="613"/>
    </row>
    <row r="109" spans="1:5">
      <c r="A109" s="613"/>
      <c r="B109" s="613"/>
      <c r="C109" s="613"/>
      <c r="D109" s="613"/>
      <c r="E109" s="613"/>
    </row>
    <row r="110" spans="1:5">
      <c r="A110" s="613"/>
      <c r="B110" s="613"/>
      <c r="C110" s="613"/>
      <c r="D110" s="613"/>
      <c r="E110" s="613"/>
    </row>
    <row r="111" spans="1:5">
      <c r="A111" s="613"/>
      <c r="B111" s="613"/>
      <c r="C111" s="613"/>
      <c r="D111" s="613"/>
      <c r="E111" s="613"/>
    </row>
    <row r="112" spans="1:5">
      <c r="A112" s="613"/>
      <c r="B112" s="613"/>
      <c r="C112" s="613"/>
      <c r="D112" s="613"/>
      <c r="E112" s="613"/>
    </row>
    <row r="113" spans="1:5">
      <c r="A113" s="613"/>
      <c r="B113" s="613"/>
      <c r="C113" s="613"/>
      <c r="D113" s="613"/>
      <c r="E113" s="613"/>
    </row>
    <row r="114" spans="1:5">
      <c r="A114" s="613"/>
      <c r="B114" s="613"/>
      <c r="C114" s="613"/>
      <c r="D114" s="613"/>
      <c r="E114" s="613"/>
    </row>
    <row r="115" spans="1:5">
      <c r="A115" s="613"/>
      <c r="B115" s="613"/>
      <c r="C115" s="613"/>
      <c r="D115" s="613"/>
      <c r="E115" s="613"/>
    </row>
    <row r="116" spans="1:5">
      <c r="A116" s="613"/>
      <c r="B116" s="613"/>
      <c r="C116" s="613"/>
      <c r="D116" s="613"/>
      <c r="E116" s="613"/>
    </row>
    <row r="117" spans="1:5">
      <c r="A117" s="613"/>
      <c r="B117" s="613"/>
      <c r="C117" s="613"/>
      <c r="D117" s="613"/>
      <c r="E117" s="613"/>
    </row>
    <row r="118" spans="1:5">
      <c r="A118" s="613"/>
      <c r="B118" s="613"/>
      <c r="C118" s="613"/>
      <c r="D118" s="613"/>
      <c r="E118" s="613"/>
    </row>
    <row r="119" spans="1:5">
      <c r="A119" s="613"/>
      <c r="B119" s="613"/>
      <c r="C119" s="613"/>
      <c r="D119" s="613"/>
      <c r="E119" s="613"/>
    </row>
    <row r="120" spans="1:5">
      <c r="A120" s="613"/>
      <c r="B120" s="613"/>
      <c r="C120" s="613"/>
      <c r="D120" s="613"/>
      <c r="E120" s="613"/>
    </row>
    <row r="121" spans="1:5">
      <c r="A121" s="613"/>
      <c r="B121" s="613"/>
      <c r="C121" s="613"/>
      <c r="D121" s="613"/>
      <c r="E121" s="613"/>
    </row>
    <row r="122" spans="1:5">
      <c r="A122" s="613"/>
      <c r="B122" s="613"/>
      <c r="C122" s="613"/>
      <c r="D122" s="613"/>
      <c r="E122" s="613"/>
    </row>
    <row r="123" spans="1:5">
      <c r="A123" s="613"/>
      <c r="B123" s="613"/>
      <c r="C123" s="613"/>
      <c r="D123" s="613"/>
      <c r="E123" s="613"/>
    </row>
    <row r="124" spans="1:5">
      <c r="A124" s="613"/>
      <c r="B124" s="613"/>
      <c r="C124" s="613"/>
      <c r="D124" s="613"/>
      <c r="E124" s="613"/>
    </row>
    <row r="125" spans="1:5">
      <c r="A125" s="613"/>
      <c r="B125" s="613"/>
      <c r="C125" s="613"/>
      <c r="D125" s="613"/>
      <c r="E125" s="613"/>
    </row>
    <row r="126" spans="1:5">
      <c r="A126" s="613"/>
      <c r="B126" s="613"/>
      <c r="C126" s="613"/>
      <c r="D126" s="613"/>
      <c r="E126" s="613"/>
    </row>
    <row r="127" spans="1:5">
      <c r="A127" s="613"/>
      <c r="B127" s="613"/>
      <c r="C127" s="613"/>
      <c r="D127" s="613"/>
      <c r="E127" s="613"/>
    </row>
    <row r="128" spans="1:5">
      <c r="A128" s="613"/>
      <c r="B128" s="613"/>
      <c r="C128" s="613"/>
      <c r="D128" s="613"/>
      <c r="E128" s="613"/>
    </row>
    <row r="129" spans="1:5">
      <c r="A129" s="613"/>
      <c r="B129" s="613"/>
      <c r="C129" s="613"/>
      <c r="D129" s="613"/>
      <c r="E129" s="613"/>
    </row>
    <row r="130" spans="1:5">
      <c r="A130" s="613"/>
      <c r="B130" s="613"/>
      <c r="C130" s="613"/>
      <c r="D130" s="613"/>
      <c r="E130" s="613"/>
    </row>
    <row r="131" spans="1:5">
      <c r="A131" s="613"/>
      <c r="B131" s="613"/>
      <c r="C131" s="613"/>
      <c r="D131" s="613"/>
      <c r="E131" s="613"/>
    </row>
    <row r="132" spans="1:5">
      <c r="A132" s="613"/>
      <c r="B132" s="613"/>
      <c r="C132" s="613"/>
      <c r="D132" s="613"/>
      <c r="E132" s="613"/>
    </row>
    <row r="133" spans="1:5">
      <c r="A133" s="613"/>
      <c r="B133" s="613"/>
      <c r="C133" s="613"/>
      <c r="D133" s="613"/>
      <c r="E133" s="613"/>
    </row>
    <row r="134" spans="1:5">
      <c r="A134" s="613"/>
      <c r="B134" s="613"/>
      <c r="C134" s="613"/>
      <c r="D134" s="613"/>
      <c r="E134" s="613"/>
    </row>
    <row r="135" spans="1:5">
      <c r="A135" s="613"/>
      <c r="B135" s="613"/>
      <c r="C135" s="613"/>
      <c r="D135" s="613"/>
      <c r="E135" s="613"/>
    </row>
    <row r="136" spans="1:5">
      <c r="A136" s="613"/>
      <c r="B136" s="613"/>
      <c r="C136" s="613"/>
      <c r="D136" s="613"/>
      <c r="E136" s="613"/>
    </row>
    <row r="137" spans="1:5">
      <c r="A137" s="613"/>
      <c r="B137" s="613"/>
      <c r="C137" s="613"/>
      <c r="D137" s="613"/>
      <c r="E137" s="613"/>
    </row>
    <row r="138" spans="1:5">
      <c r="A138" s="613"/>
      <c r="B138" s="613"/>
      <c r="C138" s="613"/>
      <c r="D138" s="613"/>
      <c r="E138" s="613"/>
    </row>
    <row r="139" spans="1:5">
      <c r="A139" s="613"/>
      <c r="B139" s="613"/>
      <c r="C139" s="613"/>
      <c r="D139" s="613"/>
      <c r="E139" s="613"/>
    </row>
    <row r="140" spans="1:5">
      <c r="A140" s="613"/>
      <c r="B140" s="613"/>
      <c r="C140" s="613"/>
      <c r="D140" s="613"/>
      <c r="E140" s="613"/>
    </row>
    <row r="141" spans="1:5">
      <c r="A141" s="613"/>
      <c r="B141" s="613"/>
      <c r="C141" s="613"/>
      <c r="D141" s="613"/>
      <c r="E141" s="613"/>
    </row>
    <row r="142" spans="1:5">
      <c r="A142" s="613"/>
      <c r="B142" s="613"/>
      <c r="C142" s="613"/>
      <c r="D142" s="613"/>
      <c r="E142" s="613"/>
    </row>
    <row r="143" spans="1:5">
      <c r="A143" s="613"/>
      <c r="B143" s="613"/>
      <c r="C143" s="613"/>
      <c r="D143" s="613"/>
      <c r="E143" s="613"/>
    </row>
    <row r="144" spans="1:5">
      <c r="A144" s="613"/>
      <c r="B144" s="613"/>
      <c r="C144" s="613"/>
      <c r="D144" s="613"/>
      <c r="E144" s="613"/>
    </row>
    <row r="145" spans="1:5">
      <c r="A145" s="613"/>
      <c r="B145" s="613"/>
      <c r="C145" s="613"/>
      <c r="D145" s="613"/>
      <c r="E145" s="613"/>
    </row>
    <row r="146" spans="1:5">
      <c r="A146" s="613"/>
      <c r="B146" s="613"/>
      <c r="C146" s="613"/>
      <c r="D146" s="613"/>
      <c r="E146" s="613"/>
    </row>
    <row r="147" spans="1:5">
      <c r="A147" s="613"/>
      <c r="B147" s="613"/>
      <c r="C147" s="613"/>
      <c r="D147" s="613"/>
      <c r="E147" s="613"/>
    </row>
    <row r="148" spans="1:5">
      <c r="A148" s="613"/>
      <c r="B148" s="613"/>
      <c r="C148" s="613"/>
      <c r="D148" s="613"/>
      <c r="E148" s="613"/>
    </row>
    <row r="149" spans="1:5">
      <c r="A149" s="613"/>
      <c r="B149" s="613"/>
      <c r="C149" s="613"/>
      <c r="D149" s="613"/>
      <c r="E149" s="613"/>
    </row>
    <row r="150" spans="1:5">
      <c r="A150" s="613"/>
      <c r="B150" s="613"/>
      <c r="C150" s="613"/>
      <c r="D150" s="613"/>
      <c r="E150" s="613"/>
    </row>
    <row r="151" spans="1:5">
      <c r="A151" s="613"/>
      <c r="B151" s="613"/>
      <c r="C151" s="613"/>
      <c r="D151" s="613"/>
      <c r="E151" s="613"/>
    </row>
    <row r="152" spans="1:5">
      <c r="A152" s="613"/>
      <c r="B152" s="613"/>
      <c r="C152" s="613"/>
      <c r="D152" s="613"/>
      <c r="E152" s="613"/>
    </row>
    <row r="153" spans="1:5">
      <c r="A153" s="613"/>
      <c r="B153" s="613"/>
      <c r="C153" s="613"/>
      <c r="D153" s="613"/>
      <c r="E153" s="613"/>
    </row>
    <row r="154" spans="1:5">
      <c r="A154" s="613"/>
      <c r="B154" s="613"/>
      <c r="C154" s="613"/>
      <c r="D154" s="613"/>
      <c r="E154" s="613"/>
    </row>
    <row r="155" spans="1:5">
      <c r="A155" s="613"/>
      <c r="B155" s="613"/>
      <c r="C155" s="613"/>
      <c r="D155" s="613"/>
      <c r="E155" s="613"/>
    </row>
    <row r="156" spans="1:5">
      <c r="A156" s="613"/>
      <c r="B156" s="613"/>
      <c r="C156" s="613"/>
      <c r="D156" s="613"/>
      <c r="E156" s="613"/>
    </row>
    <row r="157" spans="1:5">
      <c r="A157" s="613"/>
      <c r="B157" s="613"/>
      <c r="C157" s="613"/>
      <c r="D157" s="613"/>
      <c r="E157" s="613"/>
    </row>
    <row r="158" spans="1:5">
      <c r="A158" s="613"/>
      <c r="B158" s="613"/>
      <c r="C158" s="613"/>
      <c r="D158" s="613"/>
      <c r="E158" s="613"/>
    </row>
    <row r="159" spans="1:5">
      <c r="A159" s="613"/>
      <c r="B159" s="613"/>
      <c r="C159" s="613"/>
      <c r="D159" s="613"/>
      <c r="E159" s="613"/>
    </row>
    <row r="160" spans="1:5">
      <c r="A160" s="613"/>
      <c r="B160" s="613"/>
      <c r="C160" s="613"/>
      <c r="D160" s="613"/>
      <c r="E160" s="613"/>
    </row>
    <row r="161" spans="1:5">
      <c r="A161" s="613"/>
      <c r="B161" s="613"/>
      <c r="C161" s="613"/>
      <c r="D161" s="613"/>
      <c r="E161" s="613"/>
    </row>
    <row r="162" spans="1:5">
      <c r="A162" s="613"/>
      <c r="B162" s="613"/>
      <c r="C162" s="613"/>
      <c r="D162" s="613"/>
      <c r="E162" s="613"/>
    </row>
    <row r="163" spans="1:5">
      <c r="A163" s="613"/>
      <c r="B163" s="613"/>
      <c r="C163" s="613"/>
      <c r="D163" s="613"/>
      <c r="E163" s="613"/>
    </row>
    <row r="164" spans="1:5">
      <c r="A164" s="613"/>
      <c r="B164" s="613"/>
      <c r="C164" s="613"/>
      <c r="D164" s="613"/>
      <c r="E164" s="613"/>
    </row>
    <row r="165" spans="1:5">
      <c r="A165" s="613"/>
      <c r="B165" s="613"/>
      <c r="C165" s="613"/>
      <c r="D165" s="613"/>
      <c r="E165" s="613"/>
    </row>
    <row r="166" spans="1:5">
      <c r="A166" s="613"/>
      <c r="B166" s="613"/>
      <c r="C166" s="613"/>
      <c r="D166" s="613"/>
      <c r="E166" s="613"/>
    </row>
    <row r="167" spans="1:5">
      <c r="A167" s="613"/>
      <c r="B167" s="613"/>
      <c r="C167" s="613"/>
      <c r="D167" s="613"/>
      <c r="E167" s="613"/>
    </row>
    <row r="168" spans="1:5">
      <c r="A168" s="613"/>
      <c r="B168" s="613"/>
      <c r="C168" s="613"/>
      <c r="D168" s="613"/>
      <c r="E168" s="613"/>
    </row>
    <row r="169" spans="1:5">
      <c r="A169" s="613"/>
      <c r="B169" s="613"/>
      <c r="C169" s="613"/>
      <c r="D169" s="613"/>
      <c r="E169" s="613"/>
    </row>
    <row r="170" spans="1:5">
      <c r="A170" s="613"/>
      <c r="B170" s="613"/>
      <c r="C170" s="613"/>
      <c r="D170" s="613"/>
      <c r="E170" s="613"/>
    </row>
    <row r="171" spans="1:5">
      <c r="A171" s="613"/>
      <c r="B171" s="613"/>
      <c r="C171" s="613"/>
      <c r="D171" s="613"/>
      <c r="E171" s="613"/>
    </row>
    <row r="172" spans="1:5">
      <c r="A172" s="613"/>
      <c r="B172" s="613"/>
      <c r="C172" s="613"/>
      <c r="D172" s="613"/>
      <c r="E172" s="613"/>
    </row>
    <row r="173" spans="1:5">
      <c r="A173" s="613"/>
      <c r="B173" s="613"/>
      <c r="C173" s="613"/>
      <c r="D173" s="613"/>
      <c r="E173" s="613"/>
    </row>
    <row r="174" spans="1:5">
      <c r="A174" s="613"/>
      <c r="B174" s="613"/>
      <c r="C174" s="613"/>
      <c r="D174" s="613"/>
      <c r="E174" s="613"/>
    </row>
    <row r="175" spans="1:5">
      <c r="A175" s="613"/>
      <c r="B175" s="613"/>
      <c r="C175" s="613"/>
      <c r="D175" s="613"/>
      <c r="E175" s="613"/>
    </row>
    <row r="176" spans="1:5">
      <c r="A176" s="613"/>
      <c r="B176" s="613"/>
      <c r="C176" s="613"/>
      <c r="D176" s="613"/>
      <c r="E176" s="613"/>
    </row>
    <row r="177" spans="1:5">
      <c r="A177" s="613"/>
      <c r="B177" s="613"/>
      <c r="C177" s="613"/>
      <c r="D177" s="613"/>
      <c r="E177" s="613"/>
    </row>
    <row r="178" spans="1:5">
      <c r="A178" s="613"/>
      <c r="B178" s="613"/>
      <c r="C178" s="613"/>
      <c r="D178" s="613"/>
      <c r="E178" s="613"/>
    </row>
    <row r="179" spans="1:5">
      <c r="A179" s="613"/>
      <c r="B179" s="613"/>
      <c r="C179" s="613"/>
      <c r="D179" s="613"/>
      <c r="E179" s="613"/>
    </row>
    <row r="180" spans="1:5">
      <c r="A180" s="613"/>
      <c r="B180" s="613"/>
      <c r="C180" s="613"/>
      <c r="D180" s="613"/>
      <c r="E180" s="613"/>
    </row>
    <row r="181" spans="1:5">
      <c r="A181" s="613"/>
      <c r="B181" s="613"/>
      <c r="C181" s="613"/>
      <c r="D181" s="613"/>
      <c r="E181" s="613"/>
    </row>
    <row r="182" spans="1:5">
      <c r="A182" s="613"/>
      <c r="B182" s="613"/>
      <c r="C182" s="613"/>
      <c r="D182" s="613"/>
      <c r="E182" s="613"/>
    </row>
    <row r="183" spans="1:5">
      <c r="A183" s="613"/>
      <c r="B183" s="613"/>
      <c r="C183" s="613"/>
      <c r="D183" s="613"/>
      <c r="E183" s="613"/>
    </row>
    <row r="184" spans="1:5">
      <c r="A184" s="613"/>
      <c r="B184" s="613"/>
      <c r="C184" s="613"/>
      <c r="D184" s="613"/>
      <c r="E184" s="613"/>
    </row>
    <row r="185" spans="1:5">
      <c r="A185" s="613"/>
      <c r="B185" s="613"/>
      <c r="C185" s="613"/>
      <c r="D185" s="613"/>
      <c r="E185" s="613"/>
    </row>
    <row r="186" spans="1:5">
      <c r="A186" s="613"/>
      <c r="B186" s="613"/>
      <c r="C186" s="613"/>
      <c r="D186" s="613"/>
      <c r="E186" s="613"/>
    </row>
    <row r="187" spans="1:5">
      <c r="A187" s="613"/>
      <c r="B187" s="613"/>
      <c r="C187" s="613"/>
      <c r="D187" s="613"/>
      <c r="E187" s="613"/>
    </row>
    <row r="188" spans="1:5">
      <c r="A188" s="613"/>
      <c r="B188" s="613"/>
      <c r="C188" s="613"/>
      <c r="D188" s="613"/>
      <c r="E188" s="613"/>
    </row>
    <row r="189" spans="1:5">
      <c r="A189" s="613"/>
      <c r="B189" s="613"/>
      <c r="C189" s="613"/>
      <c r="D189" s="613"/>
      <c r="E189" s="613"/>
    </row>
    <row r="190" spans="1:5">
      <c r="A190" s="613"/>
      <c r="B190" s="613"/>
      <c r="C190" s="613"/>
      <c r="D190" s="613"/>
      <c r="E190" s="613"/>
    </row>
    <row r="191" spans="1:5">
      <c r="A191" s="613"/>
      <c r="B191" s="613"/>
      <c r="C191" s="613"/>
      <c r="D191" s="613"/>
      <c r="E191" s="613"/>
    </row>
    <row r="192" spans="1:5">
      <c r="A192" s="613"/>
      <c r="B192" s="613"/>
      <c r="C192" s="613"/>
      <c r="D192" s="613"/>
      <c r="E192" s="613"/>
    </row>
    <row r="193" spans="1:5">
      <c r="A193" s="613"/>
      <c r="B193" s="613"/>
      <c r="C193" s="613"/>
      <c r="D193" s="613"/>
      <c r="E193" s="613"/>
    </row>
    <row r="194" spans="1:5">
      <c r="A194" s="613"/>
      <c r="B194" s="613"/>
      <c r="C194" s="613"/>
      <c r="D194" s="613"/>
      <c r="E194" s="613"/>
    </row>
    <row r="195" spans="1:5">
      <c r="A195" s="613"/>
      <c r="B195" s="613"/>
      <c r="C195" s="613"/>
      <c r="D195" s="613"/>
      <c r="E195" s="613"/>
    </row>
    <row r="196" spans="1:5">
      <c r="A196" s="613"/>
      <c r="B196" s="613"/>
      <c r="C196" s="613"/>
      <c r="D196" s="613"/>
      <c r="E196" s="613"/>
    </row>
    <row r="197" spans="1:5">
      <c r="A197" s="613"/>
      <c r="B197" s="613"/>
      <c r="C197" s="613"/>
      <c r="D197" s="613"/>
      <c r="E197" s="613"/>
    </row>
    <row r="198" spans="1:5">
      <c r="A198" s="613"/>
      <c r="B198" s="613"/>
      <c r="C198" s="613"/>
      <c r="D198" s="613"/>
      <c r="E198" s="613"/>
    </row>
    <row r="199" spans="1:5">
      <c r="A199" s="613"/>
      <c r="B199" s="613"/>
      <c r="C199" s="613"/>
      <c r="D199" s="613"/>
      <c r="E199" s="613"/>
    </row>
    <row r="200" spans="1:5">
      <c r="A200" s="613"/>
      <c r="B200" s="613"/>
      <c r="C200" s="613"/>
      <c r="D200" s="613"/>
      <c r="E200" s="613"/>
    </row>
    <row r="201" spans="1:5">
      <c r="A201" s="613"/>
      <c r="B201" s="613"/>
      <c r="C201" s="613"/>
      <c r="D201" s="613"/>
      <c r="E201" s="613"/>
    </row>
    <row r="202" spans="1:5">
      <c r="A202" s="613"/>
      <c r="B202" s="613"/>
      <c r="C202" s="613"/>
      <c r="D202" s="613"/>
      <c r="E202" s="613"/>
    </row>
    <row r="203" spans="1:5">
      <c r="A203" s="613"/>
      <c r="B203" s="613"/>
      <c r="C203" s="613"/>
      <c r="D203" s="613"/>
      <c r="E203" s="613"/>
    </row>
    <row r="204" spans="1:5">
      <c r="A204" s="613"/>
      <c r="B204" s="613"/>
      <c r="C204" s="613"/>
      <c r="D204" s="613"/>
      <c r="E204" s="613"/>
    </row>
    <row r="205" spans="1:5">
      <c r="A205" s="613"/>
      <c r="B205" s="613"/>
      <c r="C205" s="613"/>
      <c r="D205" s="613"/>
      <c r="E205" s="613"/>
    </row>
    <row r="206" spans="1:5">
      <c r="A206" s="613"/>
      <c r="B206" s="613"/>
      <c r="C206" s="613"/>
      <c r="D206" s="613"/>
      <c r="E206" s="613"/>
    </row>
    <row r="207" spans="1:5">
      <c r="A207" s="613"/>
      <c r="B207" s="613"/>
      <c r="C207" s="613"/>
      <c r="D207" s="613"/>
      <c r="E207" s="613"/>
    </row>
    <row r="208" spans="1:5">
      <c r="A208" s="613"/>
      <c r="B208" s="613"/>
      <c r="C208" s="613"/>
      <c r="D208" s="613"/>
      <c r="E208" s="613"/>
    </row>
    <row r="209" spans="1:5">
      <c r="A209" s="613"/>
      <c r="B209" s="613"/>
      <c r="C209" s="613"/>
      <c r="D209" s="613"/>
      <c r="E209" s="613"/>
    </row>
    <row r="210" spans="1:5">
      <c r="A210" s="613"/>
      <c r="B210" s="613"/>
      <c r="C210" s="613"/>
      <c r="D210" s="613"/>
      <c r="E210" s="613"/>
    </row>
    <row r="211" spans="1:5">
      <c r="A211" s="613"/>
      <c r="B211" s="613"/>
      <c r="C211" s="613"/>
      <c r="D211" s="613"/>
      <c r="E211" s="613"/>
    </row>
    <row r="212" spans="1:5">
      <c r="A212" s="613"/>
      <c r="B212" s="613"/>
      <c r="C212" s="613"/>
      <c r="D212" s="613"/>
      <c r="E212" s="613"/>
    </row>
    <row r="213" spans="1:5">
      <c r="A213" s="613"/>
      <c r="B213" s="613"/>
      <c r="C213" s="613"/>
      <c r="D213" s="613"/>
      <c r="E213" s="613"/>
    </row>
    <row r="214" spans="1:5">
      <c r="A214" s="613"/>
      <c r="B214" s="613"/>
      <c r="C214" s="613"/>
      <c r="D214" s="613"/>
      <c r="E214" s="613"/>
    </row>
    <row r="215" spans="1:5">
      <c r="A215" s="613"/>
      <c r="B215" s="613"/>
      <c r="C215" s="613"/>
      <c r="D215" s="613"/>
      <c r="E215" s="613"/>
    </row>
    <row r="216" spans="1:5">
      <c r="A216" s="613"/>
      <c r="B216" s="613"/>
      <c r="C216" s="613"/>
      <c r="D216" s="613"/>
      <c r="E216" s="613"/>
    </row>
    <row r="217" spans="1:5">
      <c r="A217" s="613"/>
      <c r="B217" s="613"/>
      <c r="C217" s="613"/>
      <c r="D217" s="613"/>
      <c r="E217" s="613"/>
    </row>
    <row r="218" spans="1:5">
      <c r="A218" s="613"/>
      <c r="B218" s="613"/>
      <c r="C218" s="613"/>
      <c r="D218" s="613"/>
      <c r="E218" s="613"/>
    </row>
    <row r="219" spans="1:5">
      <c r="A219" s="613"/>
      <c r="B219" s="613"/>
      <c r="C219" s="613"/>
      <c r="D219" s="613"/>
      <c r="E219" s="613"/>
    </row>
    <row r="220" spans="1:5">
      <c r="A220" s="613"/>
      <c r="B220" s="613"/>
      <c r="C220" s="613"/>
      <c r="D220" s="613"/>
      <c r="E220" s="613"/>
    </row>
    <row r="221" spans="1:5">
      <c r="A221" s="613"/>
      <c r="B221" s="613"/>
      <c r="C221" s="613"/>
      <c r="D221" s="613"/>
      <c r="E221" s="613"/>
    </row>
    <row r="222" spans="1:5">
      <c r="A222" s="613"/>
      <c r="B222" s="613"/>
      <c r="C222" s="613"/>
      <c r="D222" s="613"/>
      <c r="E222" s="613"/>
    </row>
    <row r="223" spans="1:5">
      <c r="A223" s="613"/>
      <c r="B223" s="613"/>
      <c r="C223" s="613"/>
      <c r="D223" s="613"/>
      <c r="E223" s="613"/>
    </row>
    <row r="224" spans="1:5">
      <c r="A224" s="613"/>
      <c r="B224" s="613"/>
      <c r="C224" s="613"/>
      <c r="D224" s="613"/>
      <c r="E224" s="613"/>
    </row>
    <row r="225" spans="1:5">
      <c r="A225" s="613"/>
      <c r="B225" s="613"/>
      <c r="C225" s="613"/>
      <c r="D225" s="613"/>
      <c r="E225" s="613"/>
    </row>
    <row r="226" spans="1:5">
      <c r="A226" s="613"/>
      <c r="B226" s="613"/>
      <c r="C226" s="613"/>
      <c r="D226" s="613"/>
      <c r="E226" s="613"/>
    </row>
    <row r="227" spans="1:5">
      <c r="A227" s="613"/>
      <c r="B227" s="613"/>
      <c r="C227" s="613"/>
      <c r="D227" s="613"/>
      <c r="E227" s="613"/>
    </row>
    <row r="228" spans="1:5">
      <c r="A228" s="613"/>
      <c r="B228" s="613"/>
      <c r="C228" s="613"/>
      <c r="D228" s="613"/>
      <c r="E228" s="613"/>
    </row>
    <row r="229" spans="1:5">
      <c r="A229" s="613"/>
      <c r="B229" s="613"/>
      <c r="C229" s="613"/>
      <c r="D229" s="613"/>
      <c r="E229" s="613"/>
    </row>
    <row r="230" spans="1:5">
      <c r="A230" s="613"/>
      <c r="B230" s="613"/>
      <c r="C230" s="613"/>
      <c r="D230" s="613"/>
      <c r="E230" s="613"/>
    </row>
    <row r="231" spans="1:5">
      <c r="A231" s="613"/>
      <c r="B231" s="613"/>
      <c r="C231" s="613"/>
      <c r="D231" s="613"/>
      <c r="E231" s="613"/>
    </row>
    <row r="232" spans="1:5">
      <c r="A232" s="613"/>
      <c r="B232" s="613"/>
      <c r="C232" s="613"/>
      <c r="D232" s="613"/>
      <c r="E232" s="613"/>
    </row>
    <row r="233" spans="1:5">
      <c r="A233" s="613"/>
      <c r="B233" s="613"/>
      <c r="C233" s="613"/>
      <c r="D233" s="613"/>
      <c r="E233" s="613"/>
    </row>
    <row r="234" spans="1:5">
      <c r="A234" s="613"/>
      <c r="B234" s="613"/>
      <c r="C234" s="613"/>
      <c r="D234" s="613"/>
      <c r="E234" s="613"/>
    </row>
    <row r="235" spans="1:5">
      <c r="A235" s="613"/>
      <c r="B235" s="613"/>
      <c r="C235" s="613"/>
      <c r="D235" s="613"/>
      <c r="E235" s="613"/>
    </row>
    <row r="236" spans="1:5">
      <c r="A236" s="613"/>
      <c r="B236" s="613"/>
      <c r="C236" s="613"/>
      <c r="D236" s="613"/>
      <c r="E236" s="613"/>
    </row>
    <row r="237" spans="1:5">
      <c r="A237" s="613"/>
      <c r="B237" s="613"/>
      <c r="C237" s="613"/>
      <c r="D237" s="613"/>
      <c r="E237" s="613"/>
    </row>
    <row r="238" spans="1:5">
      <c r="A238" s="613"/>
      <c r="B238" s="613"/>
      <c r="C238" s="613"/>
      <c r="D238" s="613"/>
      <c r="E238" s="613"/>
    </row>
    <row r="239" spans="1:5">
      <c r="A239" s="613"/>
      <c r="B239" s="613"/>
      <c r="C239" s="613"/>
      <c r="D239" s="613"/>
      <c r="E239" s="613"/>
    </row>
    <row r="240" spans="1:5">
      <c r="A240" s="613"/>
      <c r="B240" s="613"/>
      <c r="C240" s="613"/>
      <c r="D240" s="613"/>
      <c r="E240" s="613"/>
    </row>
    <row r="241" spans="1:5">
      <c r="A241" s="613"/>
      <c r="B241" s="613"/>
      <c r="C241" s="613"/>
      <c r="D241" s="613"/>
      <c r="E241" s="613"/>
    </row>
    <row r="242" spans="1:5">
      <c r="A242" s="613"/>
      <c r="B242" s="613"/>
      <c r="C242" s="613"/>
      <c r="D242" s="613"/>
      <c r="E242" s="613"/>
    </row>
    <row r="243" spans="1:5">
      <c r="A243" s="613"/>
      <c r="B243" s="613"/>
      <c r="C243" s="613"/>
      <c r="D243" s="613"/>
      <c r="E243" s="613"/>
    </row>
    <row r="244" spans="1:5">
      <c r="A244" s="613"/>
      <c r="B244" s="613"/>
      <c r="C244" s="613"/>
      <c r="D244" s="613"/>
      <c r="E244" s="613"/>
    </row>
    <row r="245" spans="1:5">
      <c r="A245" s="613"/>
      <c r="B245" s="613"/>
      <c r="C245" s="613"/>
      <c r="D245" s="613"/>
      <c r="E245" s="613"/>
    </row>
    <row r="246" spans="1:5">
      <c r="A246" s="613"/>
      <c r="B246" s="613"/>
      <c r="C246" s="613"/>
      <c r="D246" s="613"/>
      <c r="E246" s="613"/>
    </row>
    <row r="247" spans="1:5">
      <c r="A247" s="613"/>
      <c r="B247" s="613"/>
      <c r="C247" s="613"/>
      <c r="D247" s="613"/>
      <c r="E247" s="613"/>
    </row>
    <row r="248" spans="1:5">
      <c r="A248" s="613"/>
      <c r="B248" s="613"/>
      <c r="C248" s="613"/>
      <c r="D248" s="613"/>
      <c r="E248" s="613"/>
    </row>
    <row r="249" spans="1:5">
      <c r="A249" s="613"/>
      <c r="B249" s="613"/>
      <c r="C249" s="613"/>
      <c r="D249" s="613"/>
      <c r="E249" s="613"/>
    </row>
    <row r="250" spans="1:5">
      <c r="A250" s="613"/>
      <c r="B250" s="613"/>
      <c r="C250" s="613"/>
      <c r="D250" s="613"/>
      <c r="E250" s="613"/>
    </row>
    <row r="251" spans="1:5">
      <c r="A251" s="613"/>
      <c r="B251" s="613"/>
      <c r="C251" s="613"/>
      <c r="D251" s="613"/>
      <c r="E251" s="613"/>
    </row>
    <row r="252" spans="1:5">
      <c r="A252" s="613"/>
      <c r="B252" s="613"/>
      <c r="C252" s="613"/>
      <c r="D252" s="613"/>
      <c r="E252" s="613"/>
    </row>
    <row r="253" spans="1:5">
      <c r="A253" s="613"/>
      <c r="B253" s="613"/>
      <c r="C253" s="613"/>
      <c r="D253" s="613"/>
      <c r="E253" s="613"/>
    </row>
    <row r="254" spans="1:5">
      <c r="A254" s="613"/>
      <c r="B254" s="613"/>
      <c r="C254" s="613"/>
      <c r="D254" s="613"/>
      <c r="E254" s="613"/>
    </row>
    <row r="255" spans="1:5">
      <c r="A255" s="613"/>
      <c r="B255" s="613"/>
      <c r="C255" s="613"/>
      <c r="D255" s="613"/>
      <c r="E255" s="613"/>
    </row>
    <row r="256" spans="1:5">
      <c r="A256" s="613"/>
      <c r="B256" s="613"/>
      <c r="C256" s="613"/>
      <c r="D256" s="613"/>
      <c r="E256" s="613"/>
    </row>
    <row r="257" spans="1:5">
      <c r="A257" s="613"/>
      <c r="B257" s="613"/>
      <c r="C257" s="613"/>
      <c r="D257" s="613"/>
      <c r="E257" s="613"/>
    </row>
    <row r="258" spans="1:5">
      <c r="A258" s="613"/>
      <c r="B258" s="613"/>
      <c r="C258" s="613"/>
      <c r="D258" s="613"/>
      <c r="E258" s="613"/>
    </row>
    <row r="259" spans="1:5">
      <c r="A259" s="613"/>
      <c r="B259" s="613"/>
      <c r="C259" s="613"/>
      <c r="D259" s="613"/>
      <c r="E259" s="613"/>
    </row>
    <row r="260" spans="1:5">
      <c r="A260" s="613"/>
      <c r="B260" s="613"/>
      <c r="C260" s="613"/>
      <c r="D260" s="613"/>
      <c r="E260" s="613"/>
    </row>
    <row r="261" spans="1:5">
      <c r="A261" s="613"/>
      <c r="B261" s="613"/>
      <c r="C261" s="613"/>
      <c r="D261" s="613"/>
      <c r="E261" s="613"/>
    </row>
    <row r="262" spans="1:5">
      <c r="A262" s="613"/>
      <c r="B262" s="613"/>
      <c r="C262" s="613"/>
      <c r="D262" s="613"/>
      <c r="E262" s="613"/>
    </row>
    <row r="263" spans="1:5">
      <c r="A263" s="613"/>
      <c r="B263" s="613"/>
      <c r="C263" s="613"/>
      <c r="D263" s="613"/>
      <c r="E263" s="613"/>
    </row>
    <row r="264" spans="1:5">
      <c r="A264" s="613"/>
      <c r="B264" s="613"/>
      <c r="C264" s="613"/>
      <c r="D264" s="613"/>
      <c r="E264" s="613"/>
    </row>
    <row r="265" spans="1:5">
      <c r="A265" s="613"/>
      <c r="B265" s="613"/>
      <c r="C265" s="613"/>
      <c r="D265" s="613"/>
      <c r="E265" s="613"/>
    </row>
    <row r="266" spans="1:5">
      <c r="A266" s="613"/>
      <c r="B266" s="613"/>
      <c r="C266" s="613"/>
      <c r="D266" s="613"/>
      <c r="E266" s="613"/>
    </row>
    <row r="267" spans="1:5">
      <c r="A267" s="613"/>
      <c r="B267" s="613"/>
      <c r="C267" s="613"/>
      <c r="D267" s="613"/>
      <c r="E267" s="613"/>
    </row>
    <row r="268" spans="1:5">
      <c r="A268" s="613"/>
      <c r="B268" s="613"/>
      <c r="C268" s="613"/>
      <c r="D268" s="613"/>
      <c r="E268" s="613"/>
    </row>
    <row r="269" spans="1:5">
      <c r="A269" s="613"/>
      <c r="B269" s="613"/>
      <c r="C269" s="613"/>
      <c r="D269" s="613"/>
      <c r="E269" s="613"/>
    </row>
    <row r="270" spans="1:5">
      <c r="A270" s="613"/>
      <c r="B270" s="613"/>
      <c r="C270" s="613"/>
      <c r="D270" s="613"/>
      <c r="E270" s="613"/>
    </row>
    <row r="271" spans="1:5">
      <c r="A271" s="613"/>
      <c r="B271" s="613"/>
      <c r="C271" s="613"/>
      <c r="D271" s="613"/>
      <c r="E271" s="613"/>
    </row>
    <row r="272" spans="1:5">
      <c r="A272" s="613"/>
      <c r="B272" s="613"/>
      <c r="C272" s="613"/>
      <c r="D272" s="613"/>
      <c r="E272" s="613"/>
    </row>
    <row r="273" spans="1:5">
      <c r="A273" s="613"/>
      <c r="B273" s="613"/>
      <c r="C273" s="613"/>
      <c r="D273" s="613"/>
      <c r="E273" s="613"/>
    </row>
    <row r="274" spans="1:5">
      <c r="A274" s="613"/>
      <c r="B274" s="613"/>
      <c r="C274" s="613"/>
      <c r="D274" s="613"/>
      <c r="E274" s="613"/>
    </row>
    <row r="275" spans="1:5">
      <c r="A275" s="613"/>
      <c r="B275" s="613"/>
      <c r="C275" s="613"/>
      <c r="D275" s="613"/>
      <c r="E275" s="613"/>
    </row>
    <row r="276" spans="1:5">
      <c r="A276" s="613"/>
      <c r="B276" s="613"/>
      <c r="C276" s="613"/>
      <c r="D276" s="613"/>
      <c r="E276" s="613"/>
    </row>
    <row r="277" spans="1:5">
      <c r="A277" s="613"/>
      <c r="B277" s="613"/>
      <c r="C277" s="613"/>
      <c r="D277" s="613"/>
      <c r="E277" s="613"/>
    </row>
    <row r="278" spans="1:5">
      <c r="A278" s="613"/>
      <c r="B278" s="613"/>
      <c r="C278" s="613"/>
      <c r="D278" s="613"/>
      <c r="E278" s="613"/>
    </row>
    <row r="279" spans="1:5">
      <c r="A279" s="613"/>
      <c r="B279" s="613"/>
      <c r="C279" s="613"/>
      <c r="D279" s="613"/>
      <c r="E279" s="613"/>
    </row>
    <row r="280" spans="1:5">
      <c r="A280" s="613"/>
      <c r="B280" s="613"/>
      <c r="C280" s="613"/>
      <c r="D280" s="613"/>
      <c r="E280" s="613"/>
    </row>
    <row r="281" spans="1:5">
      <c r="A281" s="613"/>
      <c r="B281" s="613"/>
      <c r="C281" s="613"/>
      <c r="D281" s="613"/>
      <c r="E281" s="613"/>
    </row>
    <row r="282" spans="1:5">
      <c r="A282" s="613"/>
      <c r="B282" s="613"/>
      <c r="C282" s="613"/>
      <c r="D282" s="613"/>
      <c r="E282" s="613"/>
    </row>
    <row r="283" spans="1:5">
      <c r="A283" s="613"/>
      <c r="B283" s="613"/>
      <c r="C283" s="613"/>
      <c r="D283" s="613"/>
      <c r="E283" s="613"/>
    </row>
    <row r="284" spans="1:5">
      <c r="A284" s="613"/>
      <c r="B284" s="613"/>
      <c r="C284" s="613"/>
      <c r="D284" s="613"/>
      <c r="E284" s="613"/>
    </row>
    <row r="285" spans="1:5">
      <c r="A285" s="613"/>
      <c r="B285" s="613"/>
      <c r="C285" s="613"/>
      <c r="D285" s="613"/>
      <c r="E285" s="613"/>
    </row>
    <row r="286" spans="1:5">
      <c r="A286" s="613"/>
      <c r="B286" s="613"/>
      <c r="C286" s="613"/>
      <c r="D286" s="613"/>
      <c r="E286" s="613"/>
    </row>
    <row r="287" spans="1:5">
      <c r="A287" s="613"/>
      <c r="B287" s="613"/>
      <c r="C287" s="613"/>
      <c r="D287" s="613"/>
      <c r="E287" s="613"/>
    </row>
    <row r="288" spans="1:5">
      <c r="A288" s="613"/>
      <c r="B288" s="613"/>
      <c r="C288" s="613"/>
      <c r="D288" s="613"/>
      <c r="E288" s="613"/>
    </row>
    <row r="289" spans="1:9">
      <c r="A289" s="613"/>
      <c r="B289" s="613"/>
      <c r="C289" s="613"/>
      <c r="D289" s="613"/>
      <c r="E289" s="613"/>
    </row>
    <row r="290" spans="1:9">
      <c r="A290" s="614"/>
      <c r="B290" s="614"/>
      <c r="C290" s="614"/>
      <c r="D290" s="614"/>
      <c r="E290" s="614"/>
      <c r="F290" s="202"/>
      <c r="G290" s="202"/>
      <c r="H290" s="193"/>
      <c r="I290" s="203"/>
    </row>
    <row r="291" spans="1:9">
      <c r="A291" s="612"/>
      <c r="B291" s="612"/>
      <c r="C291" s="612"/>
      <c r="D291" s="612"/>
      <c r="E291" s="612"/>
      <c r="F291" s="98"/>
      <c r="G291" s="98"/>
      <c r="H291" s="100"/>
      <c r="I291" s="99"/>
    </row>
    <row r="292" spans="1:9">
      <c r="A292" s="612"/>
      <c r="B292" s="612"/>
      <c r="C292" s="612"/>
      <c r="D292" s="612"/>
      <c r="E292" s="612"/>
      <c r="F292" s="98"/>
      <c r="G292" s="98"/>
      <c r="H292" s="100"/>
      <c r="I292" s="99"/>
    </row>
    <row r="293" spans="1:9">
      <c r="A293" s="612"/>
      <c r="B293" s="612"/>
      <c r="C293" s="612"/>
      <c r="D293" s="612"/>
      <c r="E293" s="612"/>
      <c r="F293" s="98"/>
      <c r="G293" s="98"/>
      <c r="H293" s="100"/>
      <c r="I293" s="99"/>
    </row>
    <row r="294" spans="1:9">
      <c r="A294" s="612"/>
      <c r="B294" s="612"/>
      <c r="C294" s="612"/>
      <c r="D294" s="612"/>
      <c r="E294" s="612"/>
      <c r="F294" s="98"/>
      <c r="G294" s="98"/>
      <c r="H294" s="100"/>
      <c r="I294" s="99"/>
    </row>
    <row r="295" spans="1:9">
      <c r="A295" s="612"/>
      <c r="B295" s="612"/>
      <c r="C295" s="612"/>
      <c r="D295" s="612"/>
      <c r="E295" s="612"/>
      <c r="F295" s="98"/>
      <c r="G295" s="98"/>
      <c r="H295" s="100"/>
      <c r="I295" s="99"/>
    </row>
    <row r="296" spans="1:9">
      <c r="A296" s="612"/>
      <c r="B296" s="612"/>
      <c r="C296" s="612"/>
      <c r="D296" s="612"/>
      <c r="E296" s="612"/>
      <c r="F296" s="98"/>
      <c r="G296" s="98"/>
      <c r="H296" s="100"/>
      <c r="I296" s="99"/>
    </row>
    <row r="297" spans="1:9">
      <c r="A297" s="612"/>
      <c r="B297" s="612"/>
      <c r="C297" s="612"/>
      <c r="D297" s="612"/>
      <c r="E297" s="612"/>
      <c r="F297" s="98"/>
      <c r="G297" s="98"/>
      <c r="H297" s="100"/>
      <c r="I297" s="99"/>
    </row>
    <row r="298" spans="1:9">
      <c r="A298" s="612"/>
      <c r="B298" s="612"/>
      <c r="C298" s="612"/>
      <c r="D298" s="612"/>
      <c r="E298" s="612"/>
      <c r="F298" s="98"/>
      <c r="G298" s="98"/>
      <c r="H298" s="100"/>
      <c r="I298" s="99"/>
    </row>
    <row r="299" spans="1:9">
      <c r="A299" s="612"/>
      <c r="B299" s="612"/>
      <c r="C299" s="612"/>
      <c r="D299" s="612"/>
      <c r="E299" s="612"/>
      <c r="F299" s="98"/>
      <c r="G299" s="98"/>
      <c r="H299" s="100"/>
      <c r="I299" s="99"/>
    </row>
    <row r="300" spans="1:9">
      <c r="A300" s="612"/>
      <c r="B300" s="612"/>
      <c r="C300" s="612"/>
      <c r="D300" s="612"/>
      <c r="E300" s="612"/>
      <c r="F300" s="98"/>
      <c r="G300" s="98"/>
      <c r="H300" s="100"/>
      <c r="I300" s="99"/>
    </row>
    <row r="301" spans="1:9">
      <c r="A301" s="612"/>
      <c r="B301" s="612"/>
      <c r="C301" s="612"/>
      <c r="D301" s="612"/>
      <c r="E301" s="612"/>
      <c r="F301" s="98"/>
      <c r="G301" s="98"/>
      <c r="H301" s="100"/>
      <c r="I301" s="99"/>
    </row>
    <row r="302" spans="1:9">
      <c r="A302" s="612"/>
      <c r="B302" s="612"/>
      <c r="C302" s="612"/>
      <c r="D302" s="612"/>
      <c r="E302" s="612"/>
      <c r="F302" s="98"/>
      <c r="G302" s="98"/>
      <c r="H302" s="100"/>
      <c r="I302" s="99"/>
    </row>
    <row r="303" spans="1:9">
      <c r="A303" s="612"/>
      <c r="B303" s="612"/>
      <c r="C303" s="612"/>
      <c r="D303" s="612"/>
      <c r="E303" s="612"/>
      <c r="F303" s="98"/>
      <c r="G303" s="98"/>
      <c r="H303" s="100"/>
      <c r="I303" s="99"/>
    </row>
    <row r="304" spans="1:9">
      <c r="A304" s="612"/>
      <c r="B304" s="612"/>
      <c r="C304" s="612"/>
      <c r="D304" s="612"/>
      <c r="E304" s="612"/>
      <c r="F304" s="98"/>
      <c r="G304" s="98"/>
      <c r="H304" s="100"/>
      <c r="I304" s="99"/>
    </row>
    <row r="305" spans="1:9">
      <c r="A305" s="612"/>
      <c r="B305" s="612"/>
      <c r="C305" s="612"/>
      <c r="D305" s="612"/>
      <c r="E305" s="612"/>
      <c r="F305" s="98"/>
      <c r="G305" s="98"/>
      <c r="H305" s="100"/>
      <c r="I305" s="99"/>
    </row>
    <row r="306" spans="1:9">
      <c r="A306" s="612"/>
      <c r="B306" s="612"/>
      <c r="C306" s="612"/>
      <c r="D306" s="612"/>
      <c r="E306" s="612"/>
      <c r="F306" s="98"/>
      <c r="G306" s="98"/>
      <c r="H306" s="100"/>
      <c r="I306" s="99"/>
    </row>
    <row r="307" spans="1:9">
      <c r="A307" s="612"/>
      <c r="B307" s="612"/>
      <c r="C307" s="612"/>
      <c r="D307" s="612"/>
      <c r="E307" s="612"/>
      <c r="F307" s="98"/>
      <c r="G307" s="98"/>
      <c r="H307" s="100"/>
      <c r="I307" s="99"/>
    </row>
    <row r="308" spans="1:9">
      <c r="A308" s="612"/>
      <c r="B308" s="612"/>
      <c r="C308" s="612"/>
      <c r="D308" s="612"/>
      <c r="E308" s="612"/>
      <c r="F308" s="98"/>
      <c r="G308" s="98"/>
      <c r="H308" s="100"/>
      <c r="I308" s="99"/>
    </row>
    <row r="309" spans="1:9">
      <c r="A309" s="612"/>
      <c r="B309" s="612"/>
      <c r="C309" s="612"/>
      <c r="D309" s="612"/>
      <c r="E309" s="612"/>
      <c r="F309" s="98"/>
      <c r="G309" s="98"/>
      <c r="H309" s="100"/>
      <c r="I309" s="99"/>
    </row>
    <row r="310" spans="1:9">
      <c r="A310" s="612"/>
      <c r="B310" s="612"/>
      <c r="C310" s="612"/>
      <c r="D310" s="612"/>
      <c r="E310" s="612"/>
      <c r="F310" s="98"/>
      <c r="G310" s="98"/>
      <c r="H310" s="100"/>
      <c r="I310" s="99"/>
    </row>
    <row r="311" spans="1:9">
      <c r="A311" s="612"/>
      <c r="B311" s="612"/>
      <c r="C311" s="612"/>
      <c r="D311" s="612"/>
      <c r="E311" s="612"/>
      <c r="F311" s="98"/>
      <c r="G311" s="98"/>
      <c r="H311" s="100"/>
      <c r="I311" s="99"/>
    </row>
    <row r="312" spans="1:9">
      <c r="A312" s="612"/>
      <c r="B312" s="612"/>
      <c r="C312" s="612"/>
      <c r="D312" s="612"/>
      <c r="E312" s="612"/>
      <c r="F312" s="98"/>
      <c r="G312" s="98"/>
      <c r="H312" s="100"/>
      <c r="I312" s="99"/>
    </row>
    <row r="313" spans="1:9">
      <c r="A313" s="612"/>
      <c r="B313" s="612"/>
      <c r="C313" s="612"/>
      <c r="D313" s="612"/>
      <c r="E313" s="612"/>
      <c r="F313" s="98"/>
      <c r="G313" s="98"/>
      <c r="H313" s="100"/>
      <c r="I313" s="99"/>
    </row>
    <row r="314" spans="1:9">
      <c r="A314" s="612"/>
      <c r="B314" s="612"/>
      <c r="C314" s="612"/>
      <c r="D314" s="612"/>
      <c r="E314" s="612"/>
      <c r="F314" s="98"/>
      <c r="G314" s="98"/>
      <c r="H314" s="100"/>
      <c r="I314" s="99"/>
    </row>
    <row r="315" spans="1:9">
      <c r="A315" s="612"/>
      <c r="B315" s="612"/>
      <c r="C315" s="612"/>
      <c r="D315" s="612"/>
      <c r="E315" s="612"/>
      <c r="F315" s="98"/>
      <c r="G315" s="98"/>
      <c r="H315" s="100"/>
      <c r="I315" s="99"/>
    </row>
    <row r="316" spans="1:9">
      <c r="A316" s="612"/>
      <c r="B316" s="612"/>
      <c r="C316" s="612"/>
      <c r="D316" s="612"/>
      <c r="E316" s="612"/>
      <c r="F316" s="98"/>
      <c r="G316" s="98"/>
      <c r="H316" s="100"/>
      <c r="I316" s="99"/>
    </row>
    <row r="317" spans="1:9">
      <c r="A317" s="612"/>
      <c r="B317" s="612"/>
      <c r="C317" s="612"/>
      <c r="D317" s="612"/>
      <c r="E317" s="612"/>
      <c r="F317" s="98"/>
      <c r="G317" s="98"/>
      <c r="H317" s="100"/>
      <c r="I317" s="99"/>
    </row>
    <row r="318" spans="1:9">
      <c r="A318" s="612"/>
      <c r="B318" s="612"/>
      <c r="C318" s="612"/>
      <c r="D318" s="612"/>
      <c r="E318" s="612"/>
      <c r="F318" s="98"/>
      <c r="G318" s="98"/>
      <c r="H318" s="100"/>
      <c r="I318" s="99"/>
    </row>
    <row r="319" spans="1:9">
      <c r="A319" s="612"/>
      <c r="B319" s="612"/>
      <c r="C319" s="612"/>
      <c r="D319" s="612"/>
      <c r="E319" s="612"/>
      <c r="F319" s="98"/>
      <c r="G319" s="98"/>
      <c r="H319" s="100"/>
      <c r="I319" s="99"/>
    </row>
    <row r="320" spans="1:9">
      <c r="A320" s="612"/>
      <c r="B320" s="612"/>
      <c r="C320" s="612"/>
      <c r="D320" s="612"/>
      <c r="E320" s="612"/>
      <c r="F320" s="98"/>
      <c r="G320" s="98"/>
      <c r="H320" s="100"/>
      <c r="I320" s="99"/>
    </row>
    <row r="321" spans="1:9">
      <c r="A321" s="612"/>
      <c r="B321" s="612"/>
      <c r="C321" s="612"/>
      <c r="D321" s="612"/>
      <c r="E321" s="612"/>
      <c r="F321" s="98"/>
      <c r="G321" s="98"/>
      <c r="H321" s="100"/>
      <c r="I321" s="99"/>
    </row>
    <row r="322" spans="1:9">
      <c r="A322" s="612"/>
      <c r="B322" s="612"/>
      <c r="C322" s="612"/>
      <c r="D322" s="612"/>
      <c r="E322" s="612"/>
      <c r="F322" s="98"/>
      <c r="G322" s="98"/>
      <c r="H322" s="100"/>
      <c r="I322" s="99"/>
    </row>
    <row r="323" spans="1:9">
      <c r="A323" s="612"/>
      <c r="B323" s="612"/>
      <c r="C323" s="612"/>
      <c r="D323" s="612"/>
      <c r="E323" s="612"/>
      <c r="F323" s="98"/>
      <c r="G323" s="98"/>
      <c r="H323" s="100"/>
      <c r="I323" s="99"/>
    </row>
    <row r="324" spans="1:9">
      <c r="A324" s="612"/>
      <c r="B324" s="612"/>
      <c r="C324" s="612"/>
      <c r="D324" s="612"/>
      <c r="E324" s="612"/>
      <c r="F324" s="98"/>
      <c r="G324" s="98"/>
      <c r="H324" s="100"/>
      <c r="I324" s="99"/>
    </row>
    <row r="325" spans="1:9">
      <c r="A325" s="612"/>
      <c r="B325" s="612"/>
      <c r="C325" s="612"/>
      <c r="D325" s="612"/>
      <c r="E325" s="612"/>
      <c r="F325" s="98"/>
      <c r="G325" s="98"/>
      <c r="H325" s="100"/>
      <c r="I325" s="99"/>
    </row>
    <row r="326" spans="1:9">
      <c r="A326" s="612"/>
      <c r="B326" s="612"/>
      <c r="C326" s="612"/>
      <c r="D326" s="612"/>
      <c r="E326" s="612"/>
      <c r="F326" s="98"/>
      <c r="G326" s="98"/>
      <c r="H326" s="100"/>
      <c r="I326" s="99"/>
    </row>
    <row r="327" spans="1:9">
      <c r="A327" s="612"/>
      <c r="B327" s="612"/>
      <c r="C327" s="612"/>
      <c r="D327" s="612"/>
      <c r="E327" s="612"/>
      <c r="F327" s="98"/>
      <c r="G327" s="98"/>
      <c r="H327" s="100"/>
      <c r="I327" s="99"/>
    </row>
    <row r="328" spans="1:9">
      <c r="A328" s="612"/>
      <c r="B328" s="612"/>
      <c r="C328" s="612"/>
      <c r="D328" s="612"/>
      <c r="E328" s="612"/>
      <c r="F328" s="98"/>
      <c r="G328" s="98"/>
      <c r="H328" s="100"/>
      <c r="I328" s="99"/>
    </row>
    <row r="329" spans="1:9">
      <c r="A329" s="612"/>
      <c r="B329" s="612"/>
      <c r="C329" s="612"/>
      <c r="D329" s="612"/>
      <c r="E329" s="612"/>
      <c r="F329" s="98"/>
      <c r="G329" s="98"/>
      <c r="H329" s="100"/>
      <c r="I329" s="99"/>
    </row>
    <row r="330" spans="1:9">
      <c r="A330" s="612"/>
      <c r="B330" s="612"/>
      <c r="C330" s="612"/>
      <c r="D330" s="612"/>
      <c r="E330" s="612"/>
      <c r="F330" s="98"/>
      <c r="G330" s="98"/>
      <c r="H330" s="100"/>
      <c r="I330" s="99"/>
    </row>
    <row r="331" spans="1:9">
      <c r="A331" s="612"/>
      <c r="B331" s="612"/>
      <c r="C331" s="612"/>
      <c r="D331" s="612"/>
      <c r="E331" s="612"/>
      <c r="F331" s="98"/>
      <c r="G331" s="98"/>
      <c r="H331" s="100"/>
      <c r="I331" s="99"/>
    </row>
    <row r="332" spans="1:9">
      <c r="A332" s="612"/>
      <c r="B332" s="612"/>
      <c r="C332" s="612"/>
      <c r="D332" s="612"/>
      <c r="E332" s="612"/>
      <c r="F332" s="98"/>
      <c r="G332" s="98"/>
      <c r="H332" s="100"/>
      <c r="I332" s="99"/>
    </row>
    <row r="333" spans="1:9">
      <c r="A333" s="612"/>
      <c r="B333" s="612"/>
      <c r="C333" s="612"/>
      <c r="D333" s="612"/>
      <c r="E333" s="612"/>
      <c r="F333" s="98"/>
      <c r="G333" s="98"/>
      <c r="H333" s="100"/>
      <c r="I333" s="99"/>
    </row>
    <row r="334" spans="1:9">
      <c r="A334" s="612"/>
      <c r="B334" s="612"/>
      <c r="C334" s="612"/>
      <c r="D334" s="612"/>
      <c r="E334" s="612"/>
      <c r="F334" s="98"/>
      <c r="G334" s="98"/>
      <c r="H334" s="100"/>
      <c r="I334" s="99"/>
    </row>
    <row r="335" spans="1:9">
      <c r="A335" s="612"/>
      <c r="B335" s="612"/>
      <c r="C335" s="612"/>
      <c r="D335" s="612"/>
      <c r="E335" s="612"/>
      <c r="F335" s="98"/>
      <c r="G335" s="98"/>
      <c r="H335" s="100"/>
      <c r="I335" s="99"/>
    </row>
    <row r="336" spans="1:9">
      <c r="A336" s="612"/>
      <c r="B336" s="612"/>
      <c r="C336" s="612"/>
      <c r="D336" s="612"/>
      <c r="E336" s="612"/>
      <c r="F336" s="98"/>
      <c r="G336" s="98"/>
      <c r="H336" s="100"/>
      <c r="I336" s="99"/>
    </row>
    <row r="337" spans="1:9">
      <c r="A337" s="612"/>
      <c r="B337" s="612"/>
      <c r="C337" s="612"/>
      <c r="D337" s="612"/>
      <c r="E337" s="612"/>
      <c r="F337" s="98"/>
      <c r="G337" s="98"/>
      <c r="H337" s="100"/>
      <c r="I337" s="99"/>
    </row>
    <row r="338" spans="1:9">
      <c r="A338" s="612"/>
      <c r="B338" s="612"/>
      <c r="C338" s="612"/>
      <c r="D338" s="612"/>
      <c r="E338" s="612"/>
      <c r="F338" s="98"/>
      <c r="G338" s="98"/>
      <c r="H338" s="100"/>
      <c r="I338" s="99"/>
    </row>
    <row r="339" spans="1:9">
      <c r="A339" s="612"/>
      <c r="B339" s="612"/>
      <c r="C339" s="612"/>
      <c r="D339" s="612"/>
      <c r="E339" s="612"/>
      <c r="F339" s="98"/>
      <c r="G339" s="98"/>
      <c r="H339" s="100"/>
      <c r="I339" s="99"/>
    </row>
    <row r="340" spans="1:9">
      <c r="A340" s="612"/>
      <c r="B340" s="612"/>
      <c r="C340" s="612"/>
      <c r="D340" s="612"/>
      <c r="E340" s="612"/>
      <c r="F340" s="98"/>
      <c r="G340" s="98"/>
      <c r="H340" s="100"/>
      <c r="I340" s="99"/>
    </row>
    <row r="341" spans="1:9">
      <c r="A341" s="612"/>
      <c r="B341" s="612"/>
      <c r="C341" s="612"/>
      <c r="D341" s="612"/>
      <c r="E341" s="612"/>
      <c r="F341" s="98"/>
      <c r="G341" s="98"/>
      <c r="H341" s="100"/>
      <c r="I341" s="99"/>
    </row>
    <row r="342" spans="1:9">
      <c r="A342" s="612"/>
      <c r="B342" s="612"/>
      <c r="C342" s="612"/>
      <c r="D342" s="612"/>
      <c r="E342" s="612"/>
      <c r="F342" s="98"/>
      <c r="G342" s="98"/>
      <c r="H342" s="100"/>
      <c r="I342" s="99"/>
    </row>
    <row r="343" spans="1:9">
      <c r="A343" s="612"/>
      <c r="B343" s="612"/>
      <c r="C343" s="612"/>
      <c r="D343" s="612"/>
      <c r="E343" s="612"/>
      <c r="F343" s="98"/>
      <c r="G343" s="98"/>
      <c r="H343" s="100"/>
      <c r="I343" s="99"/>
    </row>
    <row r="344" spans="1:9">
      <c r="A344" s="612"/>
      <c r="B344" s="612"/>
      <c r="C344" s="612"/>
      <c r="D344" s="612"/>
      <c r="E344" s="612"/>
      <c r="F344" s="98"/>
      <c r="G344" s="98"/>
      <c r="H344" s="100"/>
      <c r="I344" s="99"/>
    </row>
    <row r="345" spans="1:9">
      <c r="A345" s="612"/>
      <c r="B345" s="612"/>
      <c r="C345" s="612"/>
      <c r="D345" s="612"/>
      <c r="E345" s="612"/>
      <c r="F345" s="98"/>
      <c r="G345" s="98"/>
      <c r="H345" s="100"/>
      <c r="I345" s="99"/>
    </row>
    <row r="346" spans="1:9">
      <c r="A346" s="612"/>
      <c r="B346" s="612"/>
      <c r="C346" s="612"/>
      <c r="D346" s="612"/>
      <c r="E346" s="612"/>
      <c r="F346" s="98"/>
      <c r="G346" s="98"/>
      <c r="H346" s="100"/>
      <c r="I346" s="99"/>
    </row>
    <row r="347" spans="1:9">
      <c r="A347" s="612"/>
      <c r="B347" s="612"/>
      <c r="C347" s="612"/>
      <c r="D347" s="612"/>
      <c r="E347" s="612"/>
      <c r="F347" s="98"/>
      <c r="G347" s="98"/>
      <c r="H347" s="100"/>
      <c r="I347" s="99"/>
    </row>
    <row r="348" spans="1:9">
      <c r="A348" s="612"/>
      <c r="B348" s="612"/>
      <c r="C348" s="612"/>
      <c r="D348" s="612"/>
      <c r="E348" s="612"/>
      <c r="F348" s="98"/>
      <c r="G348" s="98"/>
      <c r="H348" s="100"/>
      <c r="I348" s="99"/>
    </row>
    <row r="349" spans="1:9">
      <c r="A349" s="612"/>
      <c r="B349" s="612"/>
      <c r="C349" s="612"/>
      <c r="D349" s="612"/>
      <c r="E349" s="612"/>
      <c r="F349" s="98"/>
      <c r="G349" s="98"/>
      <c r="H349" s="100"/>
      <c r="I349" s="99"/>
    </row>
    <row r="350" spans="1:9">
      <c r="A350" s="612"/>
      <c r="B350" s="612"/>
      <c r="C350" s="612"/>
      <c r="D350" s="612"/>
      <c r="E350" s="612"/>
      <c r="F350" s="98"/>
      <c r="G350" s="98"/>
      <c r="H350" s="100"/>
      <c r="I350" s="99"/>
    </row>
    <row r="351" spans="1:9">
      <c r="A351" s="612"/>
      <c r="B351" s="612"/>
      <c r="C351" s="612"/>
      <c r="D351" s="612"/>
      <c r="E351" s="612"/>
      <c r="F351" s="98"/>
      <c r="G351" s="98"/>
      <c r="H351" s="100"/>
      <c r="I351" s="99"/>
    </row>
    <row r="352" spans="1:9">
      <c r="A352" s="612"/>
      <c r="B352" s="612"/>
      <c r="C352" s="612"/>
      <c r="D352" s="612"/>
      <c r="E352" s="612"/>
      <c r="F352" s="98"/>
      <c r="G352" s="98"/>
      <c r="H352" s="100"/>
      <c r="I352" s="99"/>
    </row>
    <row r="353" spans="1:9">
      <c r="A353" s="612"/>
      <c r="B353" s="612"/>
      <c r="C353" s="612"/>
      <c r="D353" s="612"/>
      <c r="E353" s="612"/>
      <c r="F353" s="98"/>
      <c r="G353" s="98"/>
      <c r="H353" s="100"/>
      <c r="I353" s="99"/>
    </row>
    <row r="354" spans="1:9">
      <c r="A354" s="612"/>
      <c r="B354" s="612"/>
      <c r="C354" s="612"/>
      <c r="D354" s="612"/>
      <c r="E354" s="612"/>
      <c r="F354" s="98"/>
      <c r="G354" s="98"/>
      <c r="H354" s="100"/>
      <c r="I354" s="99"/>
    </row>
    <row r="355" spans="1:9">
      <c r="A355" s="612"/>
      <c r="B355" s="612"/>
      <c r="C355" s="612"/>
      <c r="D355" s="612"/>
      <c r="E355" s="612"/>
      <c r="F355" s="98"/>
      <c r="G355" s="98"/>
      <c r="H355" s="100"/>
      <c r="I355" s="99"/>
    </row>
    <row r="356" spans="1:9">
      <c r="A356" s="612"/>
      <c r="B356" s="612"/>
      <c r="C356" s="612"/>
      <c r="D356" s="612"/>
      <c r="E356" s="612"/>
      <c r="F356" s="98"/>
      <c r="G356" s="98"/>
      <c r="H356" s="100"/>
      <c r="I356" s="99"/>
    </row>
    <row r="357" spans="1:9">
      <c r="A357" s="612"/>
      <c r="B357" s="612"/>
      <c r="C357" s="612"/>
      <c r="D357" s="612"/>
      <c r="E357" s="612"/>
      <c r="F357" s="98"/>
      <c r="G357" s="98"/>
      <c r="H357" s="100"/>
      <c r="I357" s="99"/>
    </row>
    <row r="358" spans="1:9">
      <c r="A358" s="612"/>
      <c r="B358" s="612"/>
      <c r="C358" s="612"/>
      <c r="D358" s="612"/>
      <c r="E358" s="612"/>
      <c r="F358" s="98"/>
      <c r="G358" s="98"/>
      <c r="H358" s="100"/>
      <c r="I358" s="99"/>
    </row>
    <row r="359" spans="1:9">
      <c r="A359" s="612"/>
      <c r="B359" s="612"/>
      <c r="C359" s="612"/>
      <c r="D359" s="612"/>
      <c r="E359" s="612"/>
      <c r="F359" s="98"/>
      <c r="G359" s="98"/>
      <c r="H359" s="100"/>
      <c r="I359" s="99"/>
    </row>
    <row r="360" spans="1:9">
      <c r="A360" s="612"/>
      <c r="B360" s="612"/>
      <c r="C360" s="612"/>
      <c r="D360" s="612"/>
      <c r="E360" s="612"/>
      <c r="F360" s="98"/>
      <c r="G360" s="98"/>
      <c r="H360" s="100"/>
      <c r="I360" s="99"/>
    </row>
    <row r="361" spans="1:9">
      <c r="A361" s="612"/>
      <c r="B361" s="612"/>
      <c r="C361" s="612"/>
      <c r="D361" s="612"/>
      <c r="E361" s="612"/>
      <c r="F361" s="98"/>
      <c r="G361" s="98"/>
      <c r="H361" s="100"/>
      <c r="I361" s="99"/>
    </row>
    <row r="362" spans="1:9">
      <c r="A362" s="612"/>
      <c r="B362" s="612"/>
      <c r="C362" s="612"/>
      <c r="D362" s="612"/>
      <c r="E362" s="612"/>
      <c r="F362" s="98"/>
      <c r="G362" s="98"/>
      <c r="H362" s="100"/>
      <c r="I362" s="99"/>
    </row>
    <row r="363" spans="1:9">
      <c r="A363" s="612"/>
      <c r="B363" s="612"/>
      <c r="C363" s="612"/>
      <c r="D363" s="612"/>
      <c r="E363" s="612"/>
      <c r="F363" s="98"/>
      <c r="G363" s="98"/>
      <c r="H363" s="100"/>
      <c r="I363" s="99"/>
    </row>
    <row r="364" spans="1:9">
      <c r="A364" s="612"/>
      <c r="B364" s="612"/>
      <c r="C364" s="612"/>
      <c r="D364" s="612"/>
      <c r="E364" s="612"/>
      <c r="F364" s="98"/>
      <c r="G364" s="98"/>
      <c r="H364" s="100"/>
      <c r="I364" s="99"/>
    </row>
    <row r="365" spans="1:9">
      <c r="A365" s="612"/>
      <c r="B365" s="612"/>
      <c r="C365" s="612"/>
      <c r="D365" s="612"/>
      <c r="E365" s="612"/>
      <c r="F365" s="98"/>
      <c r="G365" s="98"/>
      <c r="H365" s="100"/>
      <c r="I365" s="99"/>
    </row>
    <row r="366" spans="1:9">
      <c r="A366" s="612"/>
      <c r="B366" s="612"/>
      <c r="C366" s="612"/>
      <c r="D366" s="612"/>
      <c r="E366" s="612"/>
      <c r="F366" s="98"/>
      <c r="G366" s="98"/>
      <c r="H366" s="100"/>
      <c r="I366" s="99"/>
    </row>
    <row r="367" spans="1:9">
      <c r="A367" s="612"/>
      <c r="B367" s="612"/>
      <c r="C367" s="612"/>
      <c r="D367" s="612"/>
      <c r="E367" s="612"/>
      <c r="F367" s="98"/>
      <c r="G367" s="98"/>
      <c r="H367" s="100"/>
      <c r="I367" s="99"/>
    </row>
    <row r="368" spans="1:9">
      <c r="A368" s="612"/>
      <c r="B368" s="612"/>
      <c r="C368" s="612"/>
      <c r="D368" s="612"/>
      <c r="E368" s="612"/>
      <c r="F368" s="98"/>
      <c r="G368" s="98"/>
      <c r="H368" s="100"/>
      <c r="I368" s="99"/>
    </row>
    <row r="369" spans="1:9">
      <c r="A369" s="612"/>
      <c r="B369" s="612"/>
      <c r="C369" s="612"/>
      <c r="D369" s="612"/>
      <c r="E369" s="612"/>
      <c r="F369" s="98"/>
      <c r="G369" s="98"/>
      <c r="H369" s="100"/>
      <c r="I369" s="99"/>
    </row>
    <row r="370" spans="1:9">
      <c r="A370" s="612"/>
      <c r="B370" s="612"/>
      <c r="C370" s="612"/>
      <c r="D370" s="612"/>
      <c r="E370" s="612"/>
      <c r="F370" s="98"/>
      <c r="G370" s="98"/>
      <c r="H370" s="100"/>
      <c r="I370" s="99"/>
    </row>
    <row r="371" spans="1:9">
      <c r="A371" s="612"/>
      <c r="B371" s="612"/>
      <c r="C371" s="612"/>
      <c r="D371" s="612"/>
      <c r="E371" s="612"/>
      <c r="F371" s="98"/>
      <c r="G371" s="98"/>
      <c r="H371" s="100"/>
      <c r="I371" s="99"/>
    </row>
    <row r="372" spans="1:9">
      <c r="A372" s="612"/>
      <c r="B372" s="612"/>
      <c r="C372" s="612"/>
      <c r="D372" s="612"/>
      <c r="E372" s="612"/>
      <c r="F372" s="98"/>
      <c r="G372" s="98"/>
      <c r="H372" s="100"/>
      <c r="I372" s="99"/>
    </row>
    <row r="373" spans="1:9">
      <c r="A373" s="612"/>
      <c r="B373" s="612"/>
      <c r="C373" s="612"/>
      <c r="D373" s="612"/>
      <c r="E373" s="612"/>
      <c r="F373" s="98"/>
      <c r="G373" s="98"/>
      <c r="H373" s="100"/>
      <c r="I373" s="99"/>
    </row>
    <row r="374" spans="1:9">
      <c r="A374" s="612"/>
      <c r="B374" s="612"/>
      <c r="C374" s="612"/>
      <c r="D374" s="612"/>
      <c r="E374" s="612"/>
      <c r="F374" s="98"/>
      <c r="G374" s="98"/>
      <c r="H374" s="100"/>
      <c r="I374" s="99"/>
    </row>
    <row r="375" spans="1:9">
      <c r="A375" s="612"/>
      <c r="B375" s="612"/>
      <c r="C375" s="612"/>
      <c r="D375" s="612"/>
      <c r="E375" s="612"/>
      <c r="F375" s="98"/>
      <c r="G375" s="98"/>
      <c r="H375" s="100"/>
      <c r="I375" s="99"/>
    </row>
    <row r="376" spans="1:9">
      <c r="A376" s="612"/>
      <c r="B376" s="612"/>
      <c r="C376" s="612"/>
      <c r="D376" s="612"/>
      <c r="E376" s="612"/>
      <c r="F376" s="98"/>
      <c r="G376" s="98"/>
      <c r="H376" s="100"/>
      <c r="I376" s="99"/>
    </row>
    <row r="377" spans="1:9">
      <c r="A377" s="612"/>
      <c r="B377" s="612"/>
      <c r="C377" s="612"/>
      <c r="D377" s="612"/>
      <c r="E377" s="612"/>
      <c r="F377" s="98"/>
      <c r="G377" s="98"/>
      <c r="H377" s="100"/>
      <c r="I377" s="99"/>
    </row>
    <row r="378" spans="1:9">
      <c r="A378" s="612"/>
      <c r="B378" s="612"/>
      <c r="C378" s="612"/>
      <c r="D378" s="612"/>
      <c r="E378" s="612"/>
      <c r="F378" s="98"/>
      <c r="G378" s="98"/>
      <c r="H378" s="100"/>
      <c r="I378" s="99"/>
    </row>
    <row r="379" spans="1:9">
      <c r="A379" s="612"/>
      <c r="B379" s="612"/>
      <c r="C379" s="612"/>
      <c r="D379" s="612"/>
      <c r="E379" s="612"/>
      <c r="F379" s="98"/>
      <c r="G379" s="98"/>
      <c r="H379" s="100"/>
      <c r="I379" s="99"/>
    </row>
    <row r="380" spans="1:9">
      <c r="A380" s="612"/>
      <c r="B380" s="612"/>
      <c r="C380" s="612"/>
      <c r="D380" s="612"/>
      <c r="E380" s="612"/>
      <c r="F380" s="98"/>
      <c r="G380" s="98"/>
      <c r="H380" s="100"/>
      <c r="I380" s="99"/>
    </row>
    <row r="381" spans="1:9">
      <c r="A381" s="612"/>
      <c r="B381" s="612"/>
      <c r="C381" s="612"/>
      <c r="D381" s="612"/>
      <c r="E381" s="612"/>
      <c r="F381" s="98"/>
      <c r="G381" s="98"/>
      <c r="H381" s="100"/>
      <c r="I381" s="99"/>
    </row>
    <row r="382" spans="1:9">
      <c r="A382" s="612"/>
      <c r="B382" s="612"/>
      <c r="C382" s="612"/>
      <c r="D382" s="612"/>
      <c r="E382" s="612"/>
      <c r="F382" s="98"/>
      <c r="G382" s="98"/>
      <c r="H382" s="100"/>
      <c r="I382" s="99"/>
    </row>
    <row r="383" spans="1:9">
      <c r="A383" s="612"/>
      <c r="B383" s="612"/>
      <c r="C383" s="612"/>
      <c r="D383" s="612"/>
      <c r="E383" s="612"/>
      <c r="F383" s="98"/>
      <c r="G383" s="98"/>
      <c r="H383" s="100"/>
      <c r="I383" s="99"/>
    </row>
    <row r="384" spans="1:9">
      <c r="A384" s="612"/>
      <c r="B384" s="612"/>
      <c r="C384" s="612"/>
      <c r="D384" s="612"/>
      <c r="E384" s="612"/>
      <c r="F384" s="98"/>
      <c r="G384" s="98"/>
      <c r="H384" s="100"/>
      <c r="I384" s="99"/>
    </row>
    <row r="385" spans="1:9">
      <c r="A385" s="612"/>
      <c r="B385" s="612"/>
      <c r="C385" s="612"/>
      <c r="D385" s="612"/>
      <c r="E385" s="612"/>
      <c r="F385" s="98"/>
      <c r="G385" s="98"/>
      <c r="H385" s="100"/>
      <c r="I385" s="99"/>
    </row>
    <row r="386" spans="1:9">
      <c r="A386" s="612"/>
      <c r="B386" s="612"/>
      <c r="C386" s="612"/>
      <c r="D386" s="612"/>
      <c r="E386" s="612"/>
      <c r="F386" s="98"/>
      <c r="G386" s="98"/>
      <c r="H386" s="100"/>
      <c r="I386" s="99"/>
    </row>
    <row r="387" spans="1:9">
      <c r="A387" s="612"/>
      <c r="B387" s="612"/>
      <c r="C387" s="612"/>
      <c r="D387" s="612"/>
      <c r="E387" s="612"/>
      <c r="F387" s="98"/>
      <c r="G387" s="98"/>
      <c r="H387" s="100"/>
      <c r="I387" s="99"/>
    </row>
    <row r="388" spans="1:9">
      <c r="A388" s="612"/>
      <c r="B388" s="612"/>
      <c r="C388" s="612"/>
      <c r="D388" s="612"/>
      <c r="E388" s="612"/>
      <c r="F388" s="98"/>
      <c r="G388" s="98"/>
      <c r="H388" s="100"/>
      <c r="I388" s="99"/>
    </row>
    <row r="389" spans="1:9">
      <c r="A389" s="612"/>
      <c r="B389" s="612"/>
      <c r="C389" s="612"/>
      <c r="D389" s="612"/>
      <c r="E389" s="612"/>
      <c r="F389" s="98"/>
      <c r="G389" s="98"/>
      <c r="H389" s="100"/>
      <c r="I389" s="99"/>
    </row>
    <row r="390" spans="1:9">
      <c r="A390" s="612"/>
      <c r="B390" s="612"/>
      <c r="C390" s="612"/>
      <c r="D390" s="612"/>
      <c r="E390" s="612"/>
      <c r="F390" s="98"/>
      <c r="G390" s="98"/>
      <c r="H390" s="100"/>
      <c r="I390" s="99"/>
    </row>
    <row r="391" spans="1:9">
      <c r="A391" s="612"/>
      <c r="B391" s="612"/>
      <c r="C391" s="612"/>
      <c r="D391" s="612"/>
      <c r="E391" s="612"/>
      <c r="F391" s="98"/>
      <c r="G391" s="98"/>
      <c r="H391" s="100"/>
      <c r="I391" s="99"/>
    </row>
    <row r="392" spans="1:9">
      <c r="A392" s="612"/>
      <c r="B392" s="612"/>
      <c r="C392" s="612"/>
      <c r="D392" s="612"/>
      <c r="E392" s="612"/>
      <c r="F392" s="98"/>
      <c r="G392" s="98"/>
      <c r="H392" s="100"/>
      <c r="I392" s="99"/>
    </row>
    <row r="393" spans="1:9">
      <c r="A393" s="612"/>
      <c r="B393" s="612"/>
      <c r="C393" s="612"/>
      <c r="D393" s="612"/>
      <c r="E393" s="612"/>
      <c r="F393" s="98"/>
      <c r="G393" s="98"/>
      <c r="H393" s="100"/>
      <c r="I393" s="99"/>
    </row>
    <row r="394" spans="1:9">
      <c r="A394" s="612"/>
      <c r="B394" s="612"/>
      <c r="C394" s="612"/>
      <c r="D394" s="612"/>
      <c r="E394" s="612"/>
      <c r="F394" s="98"/>
      <c r="G394" s="98"/>
      <c r="H394" s="100"/>
      <c r="I394" s="99"/>
    </row>
    <row r="395" spans="1:9">
      <c r="A395" s="612"/>
      <c r="B395" s="612"/>
      <c r="C395" s="612"/>
      <c r="D395" s="612"/>
      <c r="E395" s="612"/>
      <c r="F395" s="98"/>
      <c r="G395" s="98"/>
      <c r="H395" s="100"/>
      <c r="I395" s="99"/>
    </row>
    <row r="396" spans="1:9">
      <c r="A396" s="612"/>
      <c r="B396" s="612"/>
      <c r="C396" s="612"/>
      <c r="D396" s="612"/>
      <c r="E396" s="612"/>
      <c r="F396" s="98"/>
      <c r="G396" s="98"/>
      <c r="H396" s="100"/>
      <c r="I396" s="99"/>
    </row>
    <row r="397" spans="1:9">
      <c r="A397" s="612"/>
      <c r="B397" s="612"/>
      <c r="C397" s="612"/>
      <c r="D397" s="612"/>
      <c r="E397" s="612"/>
      <c r="F397" s="98"/>
      <c r="G397" s="98"/>
      <c r="H397" s="100"/>
      <c r="I397" s="99"/>
    </row>
    <row r="398" spans="1:9">
      <c r="A398" s="612"/>
      <c r="B398" s="612"/>
      <c r="C398" s="612"/>
      <c r="D398" s="612"/>
      <c r="E398" s="612"/>
      <c r="F398" s="98"/>
      <c r="G398" s="98"/>
      <c r="H398" s="100"/>
      <c r="I398" s="99"/>
    </row>
    <row r="399" spans="1:9">
      <c r="A399" s="612"/>
      <c r="B399" s="612"/>
      <c r="C399" s="612"/>
      <c r="D399" s="612"/>
      <c r="E399" s="612"/>
      <c r="F399" s="98"/>
      <c r="G399" s="98"/>
      <c r="H399" s="100"/>
      <c r="I399" s="99"/>
    </row>
    <row r="400" spans="1:9">
      <c r="A400" s="612"/>
      <c r="B400" s="612"/>
      <c r="C400" s="612"/>
      <c r="D400" s="612"/>
      <c r="E400" s="612"/>
      <c r="F400" s="98"/>
      <c r="G400" s="98"/>
      <c r="H400" s="100"/>
      <c r="I400" s="99"/>
    </row>
    <row r="401" spans="1:9">
      <c r="A401" s="612"/>
      <c r="B401" s="612"/>
      <c r="C401" s="612"/>
      <c r="D401" s="612"/>
      <c r="E401" s="612"/>
      <c r="F401" s="98"/>
      <c r="G401" s="98"/>
      <c r="H401" s="100"/>
      <c r="I401" s="99"/>
    </row>
    <row r="402" spans="1:9">
      <c r="A402" s="612"/>
      <c r="B402" s="612"/>
      <c r="C402" s="612"/>
      <c r="D402" s="612"/>
      <c r="E402" s="612"/>
      <c r="F402" s="98"/>
      <c r="G402" s="98"/>
      <c r="H402" s="100"/>
      <c r="I402" s="99"/>
    </row>
    <row r="403" spans="1:9">
      <c r="A403" s="612"/>
      <c r="B403" s="612"/>
      <c r="C403" s="612"/>
      <c r="D403" s="612"/>
      <c r="E403" s="612"/>
      <c r="F403" s="98"/>
      <c r="G403" s="98"/>
      <c r="H403" s="100"/>
      <c r="I403" s="99"/>
    </row>
    <row r="404" spans="1:9">
      <c r="A404" s="612"/>
      <c r="B404" s="612"/>
      <c r="C404" s="612"/>
      <c r="D404" s="612"/>
      <c r="E404" s="612"/>
      <c r="F404" s="98"/>
      <c r="G404" s="98"/>
      <c r="H404" s="100"/>
      <c r="I404" s="99"/>
    </row>
    <row r="405" spans="1:9">
      <c r="A405" s="612"/>
      <c r="B405" s="612"/>
      <c r="C405" s="612"/>
      <c r="D405" s="612"/>
      <c r="E405" s="612"/>
      <c r="F405" s="98"/>
      <c r="G405" s="98"/>
      <c r="H405" s="100"/>
      <c r="I405" s="99"/>
    </row>
    <row r="406" spans="1:9">
      <c r="A406" s="612"/>
      <c r="B406" s="612"/>
      <c r="C406" s="612"/>
      <c r="D406" s="612"/>
      <c r="E406" s="612"/>
      <c r="F406" s="98"/>
      <c r="G406" s="98"/>
      <c r="H406" s="100"/>
      <c r="I406" s="99"/>
    </row>
    <row r="407" spans="1:9">
      <c r="A407" s="612"/>
      <c r="B407" s="612"/>
      <c r="C407" s="612"/>
      <c r="D407" s="612"/>
      <c r="E407" s="612"/>
      <c r="F407" s="98"/>
      <c r="G407" s="98"/>
      <c r="H407" s="100"/>
      <c r="I407" s="99"/>
    </row>
    <row r="408" spans="1:9">
      <c r="A408" s="612"/>
      <c r="B408" s="612"/>
      <c r="C408" s="612"/>
      <c r="D408" s="612"/>
      <c r="E408" s="612"/>
      <c r="F408" s="98"/>
      <c r="G408" s="98"/>
      <c r="H408" s="100"/>
      <c r="I408" s="99"/>
    </row>
    <row r="409" spans="1:9">
      <c r="A409" s="612"/>
      <c r="B409" s="612"/>
      <c r="C409" s="612"/>
      <c r="D409" s="612"/>
      <c r="E409" s="612"/>
      <c r="F409" s="98"/>
      <c r="G409" s="98"/>
      <c r="H409" s="100"/>
      <c r="I409" s="99"/>
    </row>
    <row r="410" spans="1:9">
      <c r="A410" s="612"/>
      <c r="B410" s="612"/>
      <c r="C410" s="612"/>
      <c r="D410" s="612"/>
      <c r="E410" s="612"/>
      <c r="F410" s="98"/>
      <c r="G410" s="98"/>
      <c r="H410" s="100"/>
      <c r="I410" s="99"/>
    </row>
    <row r="411" spans="1:9">
      <c r="A411" s="612"/>
      <c r="B411" s="612"/>
      <c r="C411" s="612"/>
      <c r="D411" s="612"/>
      <c r="E411" s="612"/>
      <c r="F411" s="98"/>
      <c r="G411" s="98"/>
      <c r="H411" s="100"/>
      <c r="I411" s="99"/>
    </row>
    <row r="412" spans="1:9">
      <c r="A412" s="612"/>
      <c r="B412" s="612"/>
      <c r="C412" s="612"/>
      <c r="D412" s="612"/>
      <c r="E412" s="612"/>
      <c r="F412" s="98"/>
      <c r="G412" s="98"/>
      <c r="H412" s="100"/>
      <c r="I412" s="99"/>
    </row>
    <row r="413" spans="1:9">
      <c r="A413" s="612"/>
      <c r="B413" s="612"/>
      <c r="C413" s="612"/>
      <c r="D413" s="612"/>
      <c r="E413" s="612"/>
      <c r="F413" s="98"/>
      <c r="G413" s="98"/>
      <c r="H413" s="100"/>
      <c r="I413" s="99"/>
    </row>
    <row r="414" spans="1:9">
      <c r="A414" s="612"/>
      <c r="B414" s="612"/>
      <c r="C414" s="612"/>
      <c r="D414" s="612"/>
      <c r="E414" s="612"/>
      <c r="F414" s="98"/>
      <c r="G414" s="98"/>
      <c r="H414" s="100"/>
      <c r="I414" s="99"/>
    </row>
    <row r="415" spans="1:9">
      <c r="A415" s="612"/>
      <c r="B415" s="612"/>
      <c r="C415" s="612"/>
      <c r="D415" s="612"/>
      <c r="E415" s="612"/>
      <c r="F415" s="98"/>
      <c r="G415" s="98"/>
      <c r="H415" s="100"/>
      <c r="I415" s="99"/>
    </row>
    <row r="416" spans="1:9">
      <c r="A416" s="612"/>
      <c r="B416" s="612"/>
      <c r="C416" s="612"/>
      <c r="D416" s="612"/>
      <c r="E416" s="612"/>
      <c r="F416" s="98"/>
      <c r="G416" s="98"/>
      <c r="H416" s="100"/>
      <c r="I416" s="99"/>
    </row>
    <row r="417" spans="1:9">
      <c r="A417" s="612"/>
      <c r="B417" s="612"/>
      <c r="C417" s="612"/>
      <c r="D417" s="612"/>
      <c r="E417" s="612"/>
      <c r="F417" s="98"/>
      <c r="G417" s="98"/>
      <c r="H417" s="100"/>
      <c r="I417" s="99"/>
    </row>
    <row r="418" spans="1:9">
      <c r="A418" s="612"/>
      <c r="B418" s="612"/>
      <c r="C418" s="612"/>
      <c r="D418" s="612"/>
      <c r="E418" s="612"/>
      <c r="F418" s="98"/>
      <c r="G418" s="98"/>
      <c r="H418" s="100"/>
      <c r="I418" s="99"/>
    </row>
    <row r="419" spans="1:9">
      <c r="A419" s="612"/>
      <c r="B419" s="612"/>
      <c r="C419" s="612"/>
      <c r="D419" s="612"/>
      <c r="E419" s="612"/>
      <c r="F419" s="98"/>
      <c r="G419" s="98"/>
      <c r="H419" s="100"/>
      <c r="I419" s="99"/>
    </row>
    <row r="420" spans="1:9">
      <c r="A420" s="612"/>
      <c r="B420" s="612"/>
      <c r="C420" s="612"/>
      <c r="D420" s="612"/>
      <c r="E420" s="612"/>
      <c r="F420" s="98"/>
      <c r="G420" s="98"/>
      <c r="H420" s="100"/>
      <c r="I420" s="99"/>
    </row>
    <row r="421" spans="1:9">
      <c r="A421" s="612"/>
      <c r="B421" s="612"/>
      <c r="C421" s="612"/>
      <c r="D421" s="612"/>
      <c r="E421" s="612"/>
      <c r="F421" s="98"/>
      <c r="G421" s="98"/>
      <c r="H421" s="100"/>
      <c r="I421" s="99"/>
    </row>
    <row r="422" spans="1:9">
      <c r="A422" s="612"/>
      <c r="B422" s="612"/>
      <c r="C422" s="612"/>
      <c r="D422" s="612"/>
      <c r="E422" s="612"/>
      <c r="F422" s="98"/>
      <c r="G422" s="98"/>
      <c r="H422" s="100"/>
      <c r="I422" s="99"/>
    </row>
    <row r="423" spans="1:9">
      <c r="A423" s="612"/>
      <c r="B423" s="612"/>
      <c r="C423" s="612"/>
      <c r="D423" s="612"/>
      <c r="E423" s="612"/>
      <c r="F423" s="98"/>
      <c r="G423" s="98"/>
      <c r="H423" s="100"/>
      <c r="I423" s="99"/>
    </row>
    <row r="424" spans="1:9">
      <c r="A424" s="612"/>
      <c r="B424" s="612"/>
      <c r="C424" s="612"/>
      <c r="D424" s="612"/>
      <c r="E424" s="612"/>
      <c r="F424" s="98"/>
      <c r="G424" s="98"/>
      <c r="H424" s="100"/>
      <c r="I424" s="99"/>
    </row>
    <row r="425" spans="1:9">
      <c r="A425" s="612"/>
      <c r="B425" s="612"/>
      <c r="C425" s="612"/>
      <c r="D425" s="612"/>
      <c r="E425" s="612"/>
      <c r="F425" s="98"/>
      <c r="G425" s="98"/>
      <c r="H425" s="100"/>
      <c r="I425" s="99"/>
    </row>
    <row r="426" spans="1:9">
      <c r="A426" s="612"/>
      <c r="B426" s="612"/>
      <c r="C426" s="612"/>
      <c r="D426" s="612"/>
      <c r="E426" s="612"/>
      <c r="F426" s="98"/>
      <c r="G426" s="98"/>
      <c r="H426" s="100"/>
      <c r="I426" s="99"/>
    </row>
    <row r="427" spans="1:9">
      <c r="A427" s="612"/>
      <c r="B427" s="612"/>
      <c r="C427" s="612"/>
      <c r="D427" s="612"/>
      <c r="E427" s="612"/>
      <c r="F427" s="98"/>
      <c r="G427" s="98"/>
      <c r="H427" s="100"/>
      <c r="I427" s="99"/>
    </row>
    <row r="428" spans="1:9">
      <c r="A428" s="612"/>
      <c r="B428" s="612"/>
      <c r="C428" s="612"/>
      <c r="D428" s="612"/>
      <c r="E428" s="612"/>
      <c r="F428" s="98"/>
      <c r="G428" s="98"/>
      <c r="H428" s="100"/>
      <c r="I428" s="99"/>
    </row>
    <row r="429" spans="1:9">
      <c r="A429" s="612"/>
      <c r="B429" s="612"/>
      <c r="C429" s="612"/>
      <c r="D429" s="612"/>
      <c r="E429" s="612"/>
      <c r="F429" s="98"/>
      <c r="G429" s="98"/>
      <c r="H429" s="100"/>
      <c r="I429" s="99"/>
    </row>
    <row r="430" spans="1:9">
      <c r="A430" s="612"/>
      <c r="B430" s="612"/>
      <c r="C430" s="612"/>
      <c r="D430" s="612"/>
      <c r="E430" s="612"/>
      <c r="F430" s="98"/>
      <c r="G430" s="98"/>
      <c r="H430" s="100"/>
      <c r="I430" s="99"/>
    </row>
    <row r="431" spans="1:9">
      <c r="A431" s="612"/>
      <c r="B431" s="612"/>
      <c r="C431" s="612"/>
      <c r="D431" s="612"/>
      <c r="E431" s="612"/>
      <c r="F431" s="98"/>
      <c r="G431" s="98"/>
      <c r="H431" s="100"/>
      <c r="I431" s="99"/>
    </row>
    <row r="432" spans="1:9">
      <c r="A432" s="612"/>
      <c r="B432" s="612"/>
      <c r="C432" s="612"/>
      <c r="D432" s="612"/>
      <c r="E432" s="612"/>
      <c r="F432" s="98"/>
      <c r="G432" s="98"/>
      <c r="H432" s="100"/>
      <c r="I432" s="99"/>
    </row>
    <row r="433" spans="1:9">
      <c r="A433" s="612"/>
      <c r="B433" s="612"/>
      <c r="C433" s="612"/>
      <c r="D433" s="612"/>
      <c r="E433" s="612"/>
      <c r="F433" s="98"/>
      <c r="G433" s="98"/>
      <c r="H433" s="100"/>
      <c r="I433" s="99"/>
    </row>
    <row r="434" spans="1:9">
      <c r="A434" s="612"/>
      <c r="B434" s="612"/>
      <c r="C434" s="612"/>
      <c r="D434" s="612"/>
      <c r="E434" s="612"/>
      <c r="F434" s="98"/>
      <c r="G434" s="98"/>
      <c r="H434" s="100"/>
      <c r="I434" s="99"/>
    </row>
    <row r="435" spans="1:9">
      <c r="A435" s="612"/>
      <c r="B435" s="612"/>
      <c r="C435" s="612"/>
      <c r="D435" s="612"/>
      <c r="E435" s="612"/>
      <c r="F435" s="98"/>
      <c r="G435" s="98"/>
      <c r="H435" s="100"/>
      <c r="I435" s="99"/>
    </row>
    <row r="436" spans="1:9">
      <c r="A436" s="612"/>
      <c r="B436" s="612"/>
      <c r="C436" s="612"/>
      <c r="D436" s="612"/>
      <c r="E436" s="612"/>
      <c r="F436" s="98"/>
      <c r="G436" s="98"/>
      <c r="H436" s="100"/>
      <c r="I436" s="99"/>
    </row>
    <row r="437" spans="1:9">
      <c r="A437" s="612"/>
      <c r="B437" s="612"/>
      <c r="C437" s="612"/>
      <c r="D437" s="612"/>
      <c r="E437" s="612"/>
      <c r="F437" s="98"/>
      <c r="G437" s="98"/>
      <c r="H437" s="100"/>
      <c r="I437" s="99"/>
    </row>
    <row r="438" spans="1:9">
      <c r="A438" s="612"/>
      <c r="B438" s="612"/>
      <c r="C438" s="612"/>
      <c r="D438" s="612"/>
      <c r="E438" s="612"/>
      <c r="F438" s="98"/>
      <c r="G438" s="98"/>
      <c r="H438" s="100"/>
      <c r="I438" s="99"/>
    </row>
    <row r="439" spans="1:9">
      <c r="A439" s="612"/>
      <c r="B439" s="612"/>
      <c r="C439" s="612"/>
      <c r="D439" s="612"/>
      <c r="E439" s="612"/>
      <c r="F439" s="98"/>
      <c r="G439" s="98"/>
      <c r="H439" s="100"/>
      <c r="I439" s="99"/>
    </row>
    <row r="440" spans="1:9">
      <c r="A440" s="612"/>
      <c r="B440" s="612"/>
      <c r="C440" s="612"/>
      <c r="D440" s="612"/>
      <c r="E440" s="612"/>
      <c r="F440" s="98"/>
      <c r="G440" s="98"/>
      <c r="H440" s="100"/>
      <c r="I440" s="99"/>
    </row>
    <row r="441" spans="1:9">
      <c r="A441" s="612"/>
      <c r="B441" s="612"/>
      <c r="C441" s="612"/>
      <c r="D441" s="612"/>
      <c r="E441" s="612"/>
      <c r="F441" s="98"/>
      <c r="G441" s="98"/>
      <c r="H441" s="100"/>
      <c r="I441" s="99"/>
    </row>
    <row r="442" spans="1:9">
      <c r="A442" s="612"/>
      <c r="B442" s="612"/>
      <c r="C442" s="612"/>
      <c r="D442" s="612"/>
      <c r="E442" s="612"/>
      <c r="F442" s="98"/>
      <c r="G442" s="98"/>
      <c r="H442" s="100"/>
      <c r="I442" s="99"/>
    </row>
    <row r="443" spans="1:9">
      <c r="A443" s="612"/>
      <c r="B443" s="612"/>
      <c r="C443" s="612"/>
      <c r="D443" s="612"/>
      <c r="E443" s="612"/>
      <c r="F443" s="98"/>
      <c r="G443" s="98"/>
      <c r="H443" s="100"/>
      <c r="I443" s="99"/>
    </row>
    <row r="444" spans="1:9">
      <c r="A444" s="612"/>
      <c r="B444" s="612"/>
      <c r="C444" s="612"/>
      <c r="D444" s="612"/>
      <c r="E444" s="612"/>
      <c r="F444" s="98"/>
      <c r="G444" s="98"/>
      <c r="H444" s="100"/>
      <c r="I444" s="99"/>
    </row>
    <row r="445" spans="1:9">
      <c r="A445" s="612"/>
      <c r="B445" s="612"/>
      <c r="C445" s="612"/>
      <c r="D445" s="612"/>
      <c r="E445" s="612"/>
      <c r="F445" s="98"/>
      <c r="G445" s="98"/>
      <c r="H445" s="100"/>
      <c r="I445" s="99"/>
    </row>
    <row r="446" spans="1:9">
      <c r="A446" s="612"/>
      <c r="B446" s="612"/>
      <c r="C446" s="612"/>
      <c r="D446" s="612"/>
      <c r="E446" s="612"/>
      <c r="F446" s="98"/>
      <c r="G446" s="98"/>
      <c r="H446" s="100"/>
      <c r="I446" s="99"/>
    </row>
    <row r="447" spans="1:9">
      <c r="A447" s="612"/>
      <c r="B447" s="612"/>
      <c r="C447" s="612"/>
      <c r="D447" s="612"/>
      <c r="E447" s="612"/>
      <c r="F447" s="98"/>
      <c r="G447" s="98"/>
      <c r="H447" s="100"/>
      <c r="I447" s="99"/>
    </row>
    <row r="448" spans="1:9">
      <c r="A448" s="612"/>
      <c r="B448" s="612"/>
      <c r="C448" s="612"/>
      <c r="D448" s="612"/>
      <c r="E448" s="612"/>
      <c r="F448" s="98"/>
      <c r="G448" s="98"/>
      <c r="H448" s="100"/>
      <c r="I448" s="99"/>
    </row>
    <row r="449" spans="1:9">
      <c r="A449" s="612"/>
      <c r="B449" s="612"/>
      <c r="C449" s="612"/>
      <c r="D449" s="612"/>
      <c r="E449" s="612"/>
      <c r="F449" s="98"/>
      <c r="G449" s="98"/>
      <c r="H449" s="100"/>
      <c r="I449" s="99"/>
    </row>
    <row r="450" spans="1:9">
      <c r="A450" s="612"/>
      <c r="B450" s="612"/>
      <c r="C450" s="612"/>
      <c r="D450" s="612"/>
      <c r="E450" s="612"/>
      <c r="F450" s="98"/>
      <c r="G450" s="98"/>
      <c r="H450" s="100"/>
      <c r="I450" s="99"/>
    </row>
    <row r="451" spans="1:9">
      <c r="A451" s="612"/>
      <c r="B451" s="612"/>
      <c r="C451" s="612"/>
      <c r="D451" s="612"/>
      <c r="E451" s="612"/>
      <c r="F451" s="98"/>
      <c r="G451" s="98"/>
      <c r="H451" s="100"/>
      <c r="I451" s="99"/>
    </row>
    <row r="452" spans="1:9">
      <c r="A452" s="612"/>
      <c r="B452" s="612"/>
      <c r="C452" s="612"/>
      <c r="D452" s="612"/>
      <c r="E452" s="612"/>
      <c r="F452" s="98"/>
      <c r="G452" s="98"/>
      <c r="H452" s="100"/>
      <c r="I452" s="99"/>
    </row>
    <row r="453" spans="1:9">
      <c r="A453" s="612"/>
      <c r="B453" s="612"/>
      <c r="C453" s="612"/>
      <c r="D453" s="612"/>
      <c r="E453" s="612"/>
      <c r="F453" s="98"/>
      <c r="G453" s="98"/>
      <c r="H453" s="100"/>
      <c r="I453" s="99"/>
    </row>
    <row r="454" spans="1:9">
      <c r="A454" s="612"/>
      <c r="B454" s="612"/>
      <c r="C454" s="612"/>
      <c r="D454" s="612"/>
      <c r="E454" s="612"/>
      <c r="F454" s="98"/>
      <c r="G454" s="98"/>
      <c r="H454" s="100"/>
      <c r="I454" s="99"/>
    </row>
    <row r="455" spans="1:9">
      <c r="A455" s="612"/>
      <c r="B455" s="612"/>
      <c r="C455" s="612"/>
      <c r="D455" s="612"/>
      <c r="E455" s="612"/>
      <c r="F455" s="98"/>
      <c r="G455" s="98"/>
      <c r="H455" s="100"/>
      <c r="I455" s="99"/>
    </row>
    <row r="456" spans="1:9">
      <c r="A456" s="612"/>
      <c r="B456" s="612"/>
      <c r="C456" s="612"/>
      <c r="D456" s="612"/>
      <c r="E456" s="612"/>
      <c r="F456" s="98"/>
      <c r="G456" s="98"/>
      <c r="H456" s="100"/>
      <c r="I456" s="99"/>
    </row>
    <row r="457" spans="1:9">
      <c r="A457" s="612"/>
      <c r="B457" s="612"/>
      <c r="C457" s="612"/>
      <c r="D457" s="612"/>
      <c r="E457" s="612"/>
      <c r="F457" s="98"/>
      <c r="G457" s="98"/>
      <c r="H457" s="100"/>
      <c r="I457" s="99"/>
    </row>
    <row r="458" spans="1:9">
      <c r="A458" s="612"/>
      <c r="B458" s="612"/>
      <c r="C458" s="612"/>
      <c r="D458" s="612"/>
      <c r="E458" s="612"/>
      <c r="F458" s="98"/>
      <c r="G458" s="98"/>
      <c r="H458" s="100"/>
      <c r="I458" s="99"/>
    </row>
    <row r="459" spans="1:9">
      <c r="A459" s="612"/>
      <c r="B459" s="612"/>
      <c r="C459" s="612"/>
      <c r="D459" s="612"/>
      <c r="E459" s="612"/>
      <c r="F459" s="98"/>
      <c r="G459" s="98"/>
      <c r="H459" s="100"/>
      <c r="I459" s="99"/>
    </row>
    <row r="460" spans="1:9">
      <c r="A460" s="612"/>
      <c r="B460" s="612"/>
      <c r="C460" s="612"/>
      <c r="D460" s="612"/>
      <c r="E460" s="612"/>
      <c r="F460" s="98"/>
      <c r="G460" s="98"/>
      <c r="H460" s="100"/>
      <c r="I460" s="99"/>
    </row>
    <row r="461" spans="1:9">
      <c r="A461" s="612"/>
      <c r="B461" s="612"/>
      <c r="C461" s="612"/>
      <c r="D461" s="612"/>
      <c r="E461" s="612"/>
      <c r="F461" s="98"/>
      <c r="G461" s="98"/>
      <c r="H461" s="100"/>
      <c r="I461" s="99"/>
    </row>
    <row r="462" spans="1:9">
      <c r="A462" s="612"/>
      <c r="B462" s="612"/>
      <c r="C462" s="612"/>
      <c r="D462" s="612"/>
      <c r="E462" s="612"/>
      <c r="F462" s="98"/>
      <c r="G462" s="98"/>
      <c r="H462" s="100"/>
      <c r="I462" s="99"/>
    </row>
    <row r="463" spans="1:9">
      <c r="A463" s="612"/>
      <c r="B463" s="612"/>
      <c r="C463" s="612"/>
      <c r="D463" s="612"/>
      <c r="E463" s="612"/>
      <c r="F463" s="98"/>
      <c r="G463" s="98"/>
      <c r="H463" s="100"/>
      <c r="I463" s="99"/>
    </row>
  </sheetData>
  <mergeCells count="461">
    <mergeCell ref="B13:E13"/>
    <mergeCell ref="B14:E14"/>
    <mergeCell ref="B35:E35"/>
    <mergeCell ref="B36:E36"/>
    <mergeCell ref="A35:A38"/>
    <mergeCell ref="A30:A33"/>
    <mergeCell ref="B38:E38"/>
    <mergeCell ref="B46:E46"/>
    <mergeCell ref="A16:A17"/>
    <mergeCell ref="B19:E19"/>
    <mergeCell ref="B20:E20"/>
    <mergeCell ref="B21:E21"/>
    <mergeCell ref="B25:E25"/>
    <mergeCell ref="A19:A28"/>
    <mergeCell ref="B30:E30"/>
    <mergeCell ref="B31:E31"/>
    <mergeCell ref="B26:E26"/>
    <mergeCell ref="B27:E27"/>
    <mergeCell ref="B22:E22"/>
    <mergeCell ref="B24:E24"/>
    <mergeCell ref="B23:E23"/>
    <mergeCell ref="B37:E37"/>
    <mergeCell ref="A41:A43"/>
    <mergeCell ref="B41:E41"/>
    <mergeCell ref="B47:E47"/>
    <mergeCell ref="B48:E48"/>
    <mergeCell ref="B49:E49"/>
    <mergeCell ref="B50:E50"/>
    <mergeCell ref="B51:E51"/>
    <mergeCell ref="B45:E45"/>
    <mergeCell ref="A45:A52"/>
    <mergeCell ref="B52:E52"/>
    <mergeCell ref="B2:B4"/>
    <mergeCell ref="C2:H2"/>
    <mergeCell ref="C3:H4"/>
    <mergeCell ref="B7:E7"/>
    <mergeCell ref="B8:E8"/>
    <mergeCell ref="B9:E9"/>
    <mergeCell ref="B10:E10"/>
    <mergeCell ref="A7:A10"/>
    <mergeCell ref="B12:E12"/>
    <mergeCell ref="B17:E17"/>
    <mergeCell ref="B28:E28"/>
    <mergeCell ref="A12:A14"/>
    <mergeCell ref="B16:E16"/>
    <mergeCell ref="B33:E33"/>
    <mergeCell ref="B42:E42"/>
    <mergeCell ref="B43:E43"/>
    <mergeCell ref="A75:E75"/>
    <mergeCell ref="A76:E76"/>
    <mergeCell ref="A53:E53"/>
    <mergeCell ref="A54:E54"/>
    <mergeCell ref="A55:E55"/>
    <mergeCell ref="A56:E56"/>
    <mergeCell ref="A63:E63"/>
    <mergeCell ref="A64:E64"/>
    <mergeCell ref="A65:E65"/>
    <mergeCell ref="A66:E66"/>
    <mergeCell ref="A67:E67"/>
    <mergeCell ref="A69:E69"/>
    <mergeCell ref="A70:E70"/>
    <mergeCell ref="A71:E71"/>
    <mergeCell ref="A72:E72"/>
    <mergeCell ref="A73:E73"/>
    <mergeCell ref="A74:E74"/>
    <mergeCell ref="A68:E68"/>
    <mergeCell ref="A57:E57"/>
    <mergeCell ref="A58:E58"/>
    <mergeCell ref="A59:E59"/>
    <mergeCell ref="A60:E60"/>
    <mergeCell ref="A61:E61"/>
    <mergeCell ref="A62:E62"/>
    <mergeCell ref="A81:E81"/>
    <mergeCell ref="A82:E82"/>
    <mergeCell ref="A83:E83"/>
    <mergeCell ref="A84:E84"/>
    <mergeCell ref="A85:E85"/>
    <mergeCell ref="A86:E86"/>
    <mergeCell ref="A77:E77"/>
    <mergeCell ref="A78:E78"/>
    <mergeCell ref="A79:E79"/>
    <mergeCell ref="A80:E80"/>
    <mergeCell ref="A93:E93"/>
    <mergeCell ref="A94:E94"/>
    <mergeCell ref="A95:E95"/>
    <mergeCell ref="A96:E96"/>
    <mergeCell ref="A97:E97"/>
    <mergeCell ref="A98:E98"/>
    <mergeCell ref="A87:E87"/>
    <mergeCell ref="A88:E88"/>
    <mergeCell ref="A89:E89"/>
    <mergeCell ref="A90:E90"/>
    <mergeCell ref="A91:E91"/>
    <mergeCell ref="A92:E92"/>
    <mergeCell ref="A105:E105"/>
    <mergeCell ref="A106:E106"/>
    <mergeCell ref="A107:E107"/>
    <mergeCell ref="A108:E108"/>
    <mergeCell ref="A109:E109"/>
    <mergeCell ref="A110:E110"/>
    <mergeCell ref="A99:E99"/>
    <mergeCell ref="A100:E100"/>
    <mergeCell ref="A101:E101"/>
    <mergeCell ref="A102:E102"/>
    <mergeCell ref="A103:E103"/>
    <mergeCell ref="A104:E104"/>
    <mergeCell ref="A117:E117"/>
    <mergeCell ref="A118:E118"/>
    <mergeCell ref="A119:E119"/>
    <mergeCell ref="A120:E120"/>
    <mergeCell ref="A121:E121"/>
    <mergeCell ref="A122:E122"/>
    <mergeCell ref="A111:E111"/>
    <mergeCell ref="A112:E112"/>
    <mergeCell ref="A113:E113"/>
    <mergeCell ref="A114:E114"/>
    <mergeCell ref="A115:E115"/>
    <mergeCell ref="A116:E116"/>
    <mergeCell ref="A129:E129"/>
    <mergeCell ref="A130:E130"/>
    <mergeCell ref="A131:E131"/>
    <mergeCell ref="A132:E132"/>
    <mergeCell ref="A133:E133"/>
    <mergeCell ref="A134:E134"/>
    <mergeCell ref="A123:E123"/>
    <mergeCell ref="A124:E124"/>
    <mergeCell ref="A125:E125"/>
    <mergeCell ref="A126:E126"/>
    <mergeCell ref="A127:E127"/>
    <mergeCell ref="A128:E128"/>
    <mergeCell ref="A141:E141"/>
    <mergeCell ref="A142:E142"/>
    <mergeCell ref="A143:E143"/>
    <mergeCell ref="A144:E144"/>
    <mergeCell ref="A145:E145"/>
    <mergeCell ref="A146:E146"/>
    <mergeCell ref="A135:E135"/>
    <mergeCell ref="A136:E136"/>
    <mergeCell ref="A137:E137"/>
    <mergeCell ref="A138:E138"/>
    <mergeCell ref="A139:E139"/>
    <mergeCell ref="A140:E140"/>
    <mergeCell ref="A153:E153"/>
    <mergeCell ref="A154:E154"/>
    <mergeCell ref="A155:E155"/>
    <mergeCell ref="A156:E156"/>
    <mergeCell ref="A157:E157"/>
    <mergeCell ref="A158:E158"/>
    <mergeCell ref="A147:E147"/>
    <mergeCell ref="A148:E148"/>
    <mergeCell ref="A149:E149"/>
    <mergeCell ref="A150:E150"/>
    <mergeCell ref="A151:E151"/>
    <mergeCell ref="A152:E152"/>
    <mergeCell ref="A165:E165"/>
    <mergeCell ref="A166:E166"/>
    <mergeCell ref="A167:E167"/>
    <mergeCell ref="A168:E168"/>
    <mergeCell ref="A169:E169"/>
    <mergeCell ref="A170:E170"/>
    <mergeCell ref="A159:E159"/>
    <mergeCell ref="A160:E160"/>
    <mergeCell ref="A161:E161"/>
    <mergeCell ref="A162:E162"/>
    <mergeCell ref="A163:E163"/>
    <mergeCell ref="A164:E164"/>
    <mergeCell ref="A177:E177"/>
    <mergeCell ref="A178:E178"/>
    <mergeCell ref="A179:E179"/>
    <mergeCell ref="A180:E180"/>
    <mergeCell ref="A181:E181"/>
    <mergeCell ref="A182:E182"/>
    <mergeCell ref="A171:E171"/>
    <mergeCell ref="A172:E172"/>
    <mergeCell ref="A173:E173"/>
    <mergeCell ref="A174:E174"/>
    <mergeCell ref="A175:E175"/>
    <mergeCell ref="A176:E176"/>
    <mergeCell ref="A189:E189"/>
    <mergeCell ref="A190:E190"/>
    <mergeCell ref="A191:E191"/>
    <mergeCell ref="A192:E192"/>
    <mergeCell ref="A193:E193"/>
    <mergeCell ref="A194:E194"/>
    <mergeCell ref="A183:E183"/>
    <mergeCell ref="A184:E184"/>
    <mergeCell ref="A185:E185"/>
    <mergeCell ref="A186:E186"/>
    <mergeCell ref="A187:E187"/>
    <mergeCell ref="A188:E188"/>
    <mergeCell ref="A201:E201"/>
    <mergeCell ref="A202:E202"/>
    <mergeCell ref="A203:E203"/>
    <mergeCell ref="A204:E204"/>
    <mergeCell ref="A205:E205"/>
    <mergeCell ref="A206:E206"/>
    <mergeCell ref="A195:E195"/>
    <mergeCell ref="A196:E196"/>
    <mergeCell ref="A197:E197"/>
    <mergeCell ref="A198:E198"/>
    <mergeCell ref="A199:E199"/>
    <mergeCell ref="A200:E200"/>
    <mergeCell ref="A213:E213"/>
    <mergeCell ref="A214:E214"/>
    <mergeCell ref="A215:E215"/>
    <mergeCell ref="A216:E216"/>
    <mergeCell ref="A217:E217"/>
    <mergeCell ref="A218:E218"/>
    <mergeCell ref="A207:E207"/>
    <mergeCell ref="A208:E208"/>
    <mergeCell ref="A209:E209"/>
    <mergeCell ref="A210:E210"/>
    <mergeCell ref="A211:E211"/>
    <mergeCell ref="A212:E212"/>
    <mergeCell ref="A225:E225"/>
    <mergeCell ref="A226:E226"/>
    <mergeCell ref="A227:E227"/>
    <mergeCell ref="A228:E228"/>
    <mergeCell ref="A229:E229"/>
    <mergeCell ref="A230:E230"/>
    <mergeCell ref="A219:E219"/>
    <mergeCell ref="A220:E220"/>
    <mergeCell ref="A221:E221"/>
    <mergeCell ref="A222:E222"/>
    <mergeCell ref="A223:E223"/>
    <mergeCell ref="A224:E224"/>
    <mergeCell ref="A237:E237"/>
    <mergeCell ref="A238:E238"/>
    <mergeCell ref="A239:E239"/>
    <mergeCell ref="A240:E240"/>
    <mergeCell ref="A241:E241"/>
    <mergeCell ref="A242:E242"/>
    <mergeCell ref="A231:E231"/>
    <mergeCell ref="A232:E232"/>
    <mergeCell ref="A233:E233"/>
    <mergeCell ref="A234:E234"/>
    <mergeCell ref="A235:E235"/>
    <mergeCell ref="A236:E236"/>
    <mergeCell ref="A249:E249"/>
    <mergeCell ref="A250:E250"/>
    <mergeCell ref="A251:E251"/>
    <mergeCell ref="A252:E252"/>
    <mergeCell ref="A253:E253"/>
    <mergeCell ref="A254:E254"/>
    <mergeCell ref="A243:E243"/>
    <mergeCell ref="A244:E244"/>
    <mergeCell ref="A245:E245"/>
    <mergeCell ref="A246:E246"/>
    <mergeCell ref="A247:E247"/>
    <mergeCell ref="A248:E248"/>
    <mergeCell ref="A261:E261"/>
    <mergeCell ref="A262:E262"/>
    <mergeCell ref="A263:E263"/>
    <mergeCell ref="A264:E264"/>
    <mergeCell ref="A265:E265"/>
    <mergeCell ref="A266:E266"/>
    <mergeCell ref="A255:E255"/>
    <mergeCell ref="A256:E256"/>
    <mergeCell ref="A257:E257"/>
    <mergeCell ref="A258:E258"/>
    <mergeCell ref="A259:E259"/>
    <mergeCell ref="A260:E260"/>
    <mergeCell ref="A273:E273"/>
    <mergeCell ref="A274:E274"/>
    <mergeCell ref="A275:E275"/>
    <mergeCell ref="A276:E276"/>
    <mergeCell ref="A277:E277"/>
    <mergeCell ref="A278:E278"/>
    <mergeCell ref="A267:E267"/>
    <mergeCell ref="A268:E268"/>
    <mergeCell ref="A269:E269"/>
    <mergeCell ref="A270:E270"/>
    <mergeCell ref="A271:E271"/>
    <mergeCell ref="A272:E272"/>
    <mergeCell ref="A285:E285"/>
    <mergeCell ref="A286:E286"/>
    <mergeCell ref="A287:E287"/>
    <mergeCell ref="A288:E288"/>
    <mergeCell ref="A289:E289"/>
    <mergeCell ref="A290:E290"/>
    <mergeCell ref="A279:E279"/>
    <mergeCell ref="A280:E280"/>
    <mergeCell ref="A281:E281"/>
    <mergeCell ref="A282:E282"/>
    <mergeCell ref="A283:E283"/>
    <mergeCell ref="A284:E284"/>
    <mergeCell ref="A297:E297"/>
    <mergeCell ref="A298:E298"/>
    <mergeCell ref="A299:E299"/>
    <mergeCell ref="A300:E300"/>
    <mergeCell ref="A301:E301"/>
    <mergeCell ref="A302:E302"/>
    <mergeCell ref="A291:E291"/>
    <mergeCell ref="A292:E292"/>
    <mergeCell ref="A293:E293"/>
    <mergeCell ref="A294:E294"/>
    <mergeCell ref="A295:E295"/>
    <mergeCell ref="A296:E296"/>
    <mergeCell ref="A309:E309"/>
    <mergeCell ref="A310:E310"/>
    <mergeCell ref="A311:E311"/>
    <mergeCell ref="A312:E312"/>
    <mergeCell ref="A313:E313"/>
    <mergeCell ref="A314:E314"/>
    <mergeCell ref="A303:E303"/>
    <mergeCell ref="A304:E304"/>
    <mergeCell ref="A305:E305"/>
    <mergeCell ref="A306:E306"/>
    <mergeCell ref="A307:E307"/>
    <mergeCell ref="A308:E308"/>
    <mergeCell ref="A321:E321"/>
    <mergeCell ref="A322:E322"/>
    <mergeCell ref="A323:E323"/>
    <mergeCell ref="A324:E324"/>
    <mergeCell ref="A325:E325"/>
    <mergeCell ref="A326:E326"/>
    <mergeCell ref="A315:E315"/>
    <mergeCell ref="A316:E316"/>
    <mergeCell ref="A317:E317"/>
    <mergeCell ref="A318:E318"/>
    <mergeCell ref="A319:E319"/>
    <mergeCell ref="A320:E320"/>
    <mergeCell ref="A333:E333"/>
    <mergeCell ref="A334:E334"/>
    <mergeCell ref="A335:E335"/>
    <mergeCell ref="A336:E336"/>
    <mergeCell ref="A337:E337"/>
    <mergeCell ref="A338:E338"/>
    <mergeCell ref="A327:E327"/>
    <mergeCell ref="A328:E328"/>
    <mergeCell ref="A329:E329"/>
    <mergeCell ref="A330:E330"/>
    <mergeCell ref="A331:E331"/>
    <mergeCell ref="A332:E332"/>
    <mergeCell ref="A345:E345"/>
    <mergeCell ref="A346:E346"/>
    <mergeCell ref="A347:E347"/>
    <mergeCell ref="A348:E348"/>
    <mergeCell ref="A349:E349"/>
    <mergeCell ref="A350:E350"/>
    <mergeCell ref="A339:E339"/>
    <mergeCell ref="A340:E340"/>
    <mergeCell ref="A341:E341"/>
    <mergeCell ref="A342:E342"/>
    <mergeCell ref="A343:E343"/>
    <mergeCell ref="A344:E344"/>
    <mergeCell ref="A357:E357"/>
    <mergeCell ref="A358:E358"/>
    <mergeCell ref="A359:E359"/>
    <mergeCell ref="A360:E360"/>
    <mergeCell ref="A361:E361"/>
    <mergeCell ref="A362:E362"/>
    <mergeCell ref="A351:E351"/>
    <mergeCell ref="A352:E352"/>
    <mergeCell ref="A353:E353"/>
    <mergeCell ref="A354:E354"/>
    <mergeCell ref="A355:E355"/>
    <mergeCell ref="A356:E356"/>
    <mergeCell ref="A369:E369"/>
    <mergeCell ref="A370:E370"/>
    <mergeCell ref="A371:E371"/>
    <mergeCell ref="A372:E372"/>
    <mergeCell ref="A373:E373"/>
    <mergeCell ref="A374:E374"/>
    <mergeCell ref="A363:E363"/>
    <mergeCell ref="A364:E364"/>
    <mergeCell ref="A365:E365"/>
    <mergeCell ref="A366:E366"/>
    <mergeCell ref="A367:E367"/>
    <mergeCell ref="A368:E368"/>
    <mergeCell ref="A381:E381"/>
    <mergeCell ref="A382:E382"/>
    <mergeCell ref="A383:E383"/>
    <mergeCell ref="A384:E384"/>
    <mergeCell ref="A385:E385"/>
    <mergeCell ref="A386:E386"/>
    <mergeCell ref="A375:E375"/>
    <mergeCell ref="A376:E376"/>
    <mergeCell ref="A377:E377"/>
    <mergeCell ref="A378:E378"/>
    <mergeCell ref="A379:E379"/>
    <mergeCell ref="A380:E380"/>
    <mergeCell ref="A393:E393"/>
    <mergeCell ref="A394:E394"/>
    <mergeCell ref="A395:E395"/>
    <mergeCell ref="A396:E396"/>
    <mergeCell ref="A397:E397"/>
    <mergeCell ref="A398:E398"/>
    <mergeCell ref="A387:E387"/>
    <mergeCell ref="A388:E388"/>
    <mergeCell ref="A389:E389"/>
    <mergeCell ref="A390:E390"/>
    <mergeCell ref="A391:E391"/>
    <mergeCell ref="A392:E392"/>
    <mergeCell ref="A405:E405"/>
    <mergeCell ref="A406:E406"/>
    <mergeCell ref="A407:E407"/>
    <mergeCell ref="A408:E408"/>
    <mergeCell ref="A409:E409"/>
    <mergeCell ref="A410:E410"/>
    <mergeCell ref="A399:E399"/>
    <mergeCell ref="A400:E400"/>
    <mergeCell ref="A401:E401"/>
    <mergeCell ref="A402:E402"/>
    <mergeCell ref="A403:E403"/>
    <mergeCell ref="A404:E404"/>
    <mergeCell ref="A417:E417"/>
    <mergeCell ref="A418:E418"/>
    <mergeCell ref="A419:E419"/>
    <mergeCell ref="A420:E420"/>
    <mergeCell ref="A421:E421"/>
    <mergeCell ref="A422:E422"/>
    <mergeCell ref="A411:E411"/>
    <mergeCell ref="A412:E412"/>
    <mergeCell ref="A413:E413"/>
    <mergeCell ref="A414:E414"/>
    <mergeCell ref="A415:E415"/>
    <mergeCell ref="A416:E416"/>
    <mergeCell ref="A460:E460"/>
    <mergeCell ref="A461:E461"/>
    <mergeCell ref="A462:E462"/>
    <mergeCell ref="A463:E463"/>
    <mergeCell ref="A453:E453"/>
    <mergeCell ref="A454:E454"/>
    <mergeCell ref="A455:E455"/>
    <mergeCell ref="A456:E456"/>
    <mergeCell ref="A457:E457"/>
    <mergeCell ref="A458:E458"/>
    <mergeCell ref="A428:E428"/>
    <mergeCell ref="A452:E452"/>
    <mergeCell ref="A441:E441"/>
    <mergeCell ref="A442:E442"/>
    <mergeCell ref="A443:E443"/>
    <mergeCell ref="A444:E444"/>
    <mergeCell ref="A445:E445"/>
    <mergeCell ref="A446:E446"/>
    <mergeCell ref="A459:E459"/>
    <mergeCell ref="B32:E32"/>
    <mergeCell ref="B40:E40"/>
    <mergeCell ref="A447:E447"/>
    <mergeCell ref="A448:E448"/>
    <mergeCell ref="A449:E449"/>
    <mergeCell ref="A450:E450"/>
    <mergeCell ref="A451:E451"/>
    <mergeCell ref="A435:E435"/>
    <mergeCell ref="A436:E436"/>
    <mergeCell ref="A437:E437"/>
    <mergeCell ref="A438:E438"/>
    <mergeCell ref="A439:E439"/>
    <mergeCell ref="A440:E440"/>
    <mergeCell ref="A429:E429"/>
    <mergeCell ref="A430:E430"/>
    <mergeCell ref="A431:E431"/>
    <mergeCell ref="A432:E432"/>
    <mergeCell ref="A433:E433"/>
    <mergeCell ref="A434:E434"/>
    <mergeCell ref="A423:E423"/>
    <mergeCell ref="A424:E424"/>
    <mergeCell ref="A425:E425"/>
    <mergeCell ref="A426:E426"/>
    <mergeCell ref="A427:E427"/>
  </mergeCells>
  <pageMargins left="0.7" right="0.7" top="0.75" bottom="0.75" header="0.3" footer="0.3"/>
  <pageSetup paperSize="9" scale="1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pageSetUpPr fitToPage="1"/>
  </sheetPr>
  <dimension ref="A1:L3109"/>
  <sheetViews>
    <sheetView showGridLines="0" zoomScale="90" zoomScaleNormal="90" workbookViewId="0" xr3:uid="{FF0BDA26-1AD6-5648-BD9A-E01AA4DDCA7C}">
      <selection activeCell="H10" sqref="H10"/>
    </sheetView>
  </sheetViews>
  <sheetFormatPr defaultColWidth="9" defaultRowHeight="16.5"/>
  <cols>
    <col min="1" max="1" width="2.875" style="75" customWidth="1"/>
    <col min="2" max="2" width="48.5" style="148" customWidth="1"/>
    <col min="3" max="3" width="2.25" style="148" customWidth="1"/>
    <col min="4" max="4" width="54.5" style="148" customWidth="1"/>
    <col min="5" max="5" width="1.375" style="147" customWidth="1"/>
    <col min="6" max="6" width="2.25" style="34" customWidth="1"/>
    <col min="7" max="7" width="51.875" style="34" customWidth="1"/>
    <col min="8" max="8" width="4.5" style="34" customWidth="1"/>
    <col min="9" max="9" width="61.25" style="34" customWidth="1"/>
    <col min="10" max="10" width="2.75" style="34" customWidth="1"/>
    <col min="11" max="16384" width="9" style="34"/>
  </cols>
  <sheetData>
    <row r="1" spans="1:12" ht="60.75" customHeight="1">
      <c r="A1" s="34"/>
      <c r="B1" s="532" t="s">
        <v>321</v>
      </c>
      <c r="C1" s="532"/>
      <c r="D1" s="532"/>
      <c r="E1" s="184"/>
      <c r="F1" s="143"/>
      <c r="G1" s="532" t="s">
        <v>322</v>
      </c>
      <c r="H1" s="532"/>
      <c r="I1" s="532"/>
      <c r="J1" s="184"/>
    </row>
    <row r="2" spans="1:12" ht="25.5" customHeight="1">
      <c r="A2" s="34"/>
      <c r="B2" s="282"/>
      <c r="C2" s="282"/>
      <c r="D2" s="282"/>
      <c r="E2" s="283"/>
      <c r="F2" s="284"/>
      <c r="G2" s="282"/>
      <c r="H2" s="282"/>
      <c r="I2" s="282"/>
      <c r="J2" s="283"/>
    </row>
    <row r="3" spans="1:12" ht="51" customHeight="1">
      <c r="A3" s="34"/>
      <c r="B3" s="628" t="s">
        <v>323</v>
      </c>
      <c r="C3" s="183"/>
      <c r="D3" s="219" t="s">
        <v>324</v>
      </c>
      <c r="E3" s="283"/>
      <c r="F3" s="143"/>
      <c r="G3" s="629" t="s">
        <v>325</v>
      </c>
      <c r="H3" s="183"/>
      <c r="I3" s="219" t="s">
        <v>326</v>
      </c>
      <c r="J3" s="184"/>
    </row>
    <row r="4" spans="1:12" ht="102" customHeight="1">
      <c r="A4" s="34"/>
      <c r="B4" s="628"/>
      <c r="C4" s="183"/>
      <c r="D4" s="219" t="s">
        <v>327</v>
      </c>
      <c r="E4" s="283"/>
      <c r="F4" s="143"/>
      <c r="G4" s="628"/>
      <c r="H4" s="183"/>
      <c r="I4" s="200" t="s">
        <v>328</v>
      </c>
      <c r="J4" s="184"/>
    </row>
    <row r="5" spans="1:12" ht="89.25" customHeight="1">
      <c r="A5" s="34"/>
      <c r="B5" s="220" t="s">
        <v>329</v>
      </c>
      <c r="C5" s="183"/>
      <c r="D5" s="219" t="s">
        <v>330</v>
      </c>
      <c r="E5" s="283"/>
      <c r="F5" s="143"/>
      <c r="G5" s="219" t="s">
        <v>331</v>
      </c>
      <c r="H5" s="183"/>
      <c r="I5" s="219"/>
      <c r="J5" s="184"/>
    </row>
    <row r="6" spans="1:12" ht="99.75" customHeight="1">
      <c r="A6" s="34"/>
      <c r="B6" s="199" t="s">
        <v>332</v>
      </c>
      <c r="C6" s="183"/>
      <c r="D6" s="629" t="s">
        <v>333</v>
      </c>
      <c r="E6" s="283"/>
      <c r="F6" s="144"/>
      <c r="G6" s="199" t="s">
        <v>334</v>
      </c>
      <c r="H6" s="183"/>
      <c r="I6" s="629"/>
      <c r="J6" s="184"/>
    </row>
    <row r="7" spans="1:12" ht="22.5" customHeight="1">
      <c r="A7" s="34"/>
      <c r="B7" s="34"/>
      <c r="C7" s="183"/>
      <c r="D7" s="629"/>
      <c r="E7" s="283"/>
      <c r="F7" s="144"/>
      <c r="G7" s="630" t="s">
        <v>335</v>
      </c>
      <c r="H7" s="183"/>
      <c r="I7" s="629"/>
      <c r="J7" s="184"/>
    </row>
    <row r="8" spans="1:12" ht="92.25" customHeight="1">
      <c r="A8" s="34"/>
      <c r="B8" s="199" t="s">
        <v>336</v>
      </c>
      <c r="C8" s="186"/>
      <c r="D8" s="629"/>
      <c r="E8" s="283"/>
      <c r="G8" s="630"/>
      <c r="H8" s="186"/>
      <c r="I8" s="629"/>
      <c r="J8" s="184"/>
      <c r="L8" s="34" t="s">
        <v>8</v>
      </c>
    </row>
    <row r="9" spans="1:12">
      <c r="A9" s="187"/>
      <c r="D9" s="261" t="s">
        <v>337</v>
      </c>
      <c r="E9" s="283"/>
      <c r="G9" s="148"/>
      <c r="H9" s="148"/>
      <c r="I9" s="34" t="s">
        <v>338</v>
      </c>
      <c r="J9" s="147"/>
    </row>
    <row r="10" spans="1:12">
      <c r="A10" s="187"/>
      <c r="E10" s="283"/>
      <c r="G10" s="148"/>
      <c r="H10" s="148"/>
      <c r="I10" s="288" t="s">
        <v>339</v>
      </c>
      <c r="J10" s="147"/>
    </row>
    <row r="11" spans="1:12">
      <c r="A11" s="187"/>
      <c r="E11" s="283"/>
      <c r="G11" s="148"/>
      <c r="H11" s="148"/>
      <c r="I11" s="148"/>
      <c r="J11" s="147"/>
    </row>
    <row r="12" spans="1:12" ht="10.5" customHeight="1">
      <c r="A12" s="187"/>
      <c r="B12" s="289"/>
      <c r="C12" s="289"/>
      <c r="D12" s="289"/>
      <c r="E12" s="283"/>
      <c r="F12" s="285"/>
      <c r="G12" s="289"/>
      <c r="H12" s="289"/>
      <c r="I12" s="289"/>
      <c r="J12" s="283"/>
    </row>
    <row r="13" spans="1:12">
      <c r="A13" s="187"/>
    </row>
    <row r="14" spans="1:12">
      <c r="A14" s="187"/>
    </row>
    <row r="15" spans="1:12">
      <c r="A15" s="187"/>
    </row>
    <row r="16" spans="1:12">
      <c r="A16" s="187"/>
    </row>
    <row r="17" spans="1:1">
      <c r="A17" s="187"/>
    </row>
    <row r="18" spans="1:1">
      <c r="A18" s="187"/>
    </row>
    <row r="19" spans="1:1">
      <c r="A19" s="187"/>
    </row>
    <row r="20" spans="1:1">
      <c r="A20" s="187"/>
    </row>
    <row r="21" spans="1:1">
      <c r="A21" s="187"/>
    </row>
    <row r="22" spans="1:1">
      <c r="A22" s="187"/>
    </row>
    <row r="23" spans="1:1">
      <c r="A23" s="187"/>
    </row>
    <row r="24" spans="1:1">
      <c r="A24" s="187"/>
    </row>
    <row r="25" spans="1:1">
      <c r="A25" s="187"/>
    </row>
    <row r="26" spans="1:1">
      <c r="A26" s="187"/>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row r="49" spans="1:1">
      <c r="A49" s="187"/>
    </row>
    <row r="50" spans="1:1">
      <c r="A50" s="187"/>
    </row>
    <row r="51" spans="1:1">
      <c r="A51" s="187"/>
    </row>
    <row r="52" spans="1:1">
      <c r="A52" s="187"/>
    </row>
    <row r="53" spans="1:1">
      <c r="A53" s="187"/>
    </row>
    <row r="54" spans="1:1">
      <c r="A54" s="187"/>
    </row>
    <row r="55" spans="1:1">
      <c r="A55" s="187"/>
    </row>
    <row r="56" spans="1:1">
      <c r="A56" s="187"/>
    </row>
    <row r="57" spans="1:1">
      <c r="A57" s="187"/>
    </row>
    <row r="58" spans="1:1">
      <c r="A58" s="187"/>
    </row>
    <row r="59" spans="1:1">
      <c r="A59" s="187"/>
    </row>
    <row r="60" spans="1:1">
      <c r="A60" s="187"/>
    </row>
    <row r="61" spans="1:1">
      <c r="A61" s="187"/>
    </row>
    <row r="62" spans="1:1">
      <c r="A62" s="187"/>
    </row>
    <row r="63" spans="1:1">
      <c r="A63" s="187"/>
    </row>
    <row r="64" spans="1:1">
      <c r="A64" s="187"/>
    </row>
    <row r="65" spans="1:1">
      <c r="A65" s="187"/>
    </row>
    <row r="66" spans="1:1">
      <c r="A66" s="187"/>
    </row>
    <row r="67" spans="1:1">
      <c r="A67" s="187"/>
    </row>
    <row r="68" spans="1:1">
      <c r="A68" s="187"/>
    </row>
    <row r="69" spans="1:1">
      <c r="A69" s="187"/>
    </row>
    <row r="70" spans="1:1">
      <c r="A70" s="187"/>
    </row>
    <row r="71" spans="1:1">
      <c r="A71" s="187"/>
    </row>
    <row r="72" spans="1:1">
      <c r="A72" s="187"/>
    </row>
    <row r="73" spans="1:1">
      <c r="A73" s="187"/>
    </row>
    <row r="74" spans="1:1">
      <c r="A74" s="187"/>
    </row>
    <row r="75" spans="1:1">
      <c r="A75" s="187"/>
    </row>
    <row r="76" spans="1:1">
      <c r="A76" s="187"/>
    </row>
    <row r="77" spans="1:1">
      <c r="A77" s="187"/>
    </row>
    <row r="78" spans="1:1">
      <c r="A78" s="187"/>
    </row>
    <row r="79" spans="1:1">
      <c r="A79" s="187"/>
    </row>
    <row r="80" spans="1:1">
      <c r="A80" s="187"/>
    </row>
    <row r="81" spans="1:1">
      <c r="A81" s="187"/>
    </row>
    <row r="82" spans="1:1">
      <c r="A82" s="187"/>
    </row>
    <row r="83" spans="1:1">
      <c r="A83" s="187"/>
    </row>
    <row r="84" spans="1:1">
      <c r="A84" s="187"/>
    </row>
    <row r="85" spans="1:1">
      <c r="A85" s="187"/>
    </row>
    <row r="86" spans="1:1">
      <c r="A86" s="187"/>
    </row>
    <row r="87" spans="1:1">
      <c r="A87" s="187"/>
    </row>
    <row r="88" spans="1:1">
      <c r="A88" s="187"/>
    </row>
    <row r="89" spans="1:1">
      <c r="A89" s="187"/>
    </row>
    <row r="90" spans="1:1">
      <c r="A90" s="187"/>
    </row>
    <row r="91" spans="1:1">
      <c r="A91" s="187"/>
    </row>
    <row r="92" spans="1:1">
      <c r="A92" s="187"/>
    </row>
    <row r="93" spans="1:1">
      <c r="A93" s="187"/>
    </row>
    <row r="94" spans="1:1">
      <c r="A94" s="187"/>
    </row>
    <row r="95" spans="1:1">
      <c r="A95" s="187"/>
    </row>
    <row r="96" spans="1:1">
      <c r="A96" s="187"/>
    </row>
    <row r="97" spans="1:1">
      <c r="A97" s="187"/>
    </row>
    <row r="98" spans="1:1">
      <c r="A98" s="187"/>
    </row>
    <row r="99" spans="1:1">
      <c r="A99" s="187"/>
    </row>
    <row r="100" spans="1:1">
      <c r="A100" s="187"/>
    </row>
    <row r="101" spans="1:1">
      <c r="A101" s="187"/>
    </row>
    <row r="102" spans="1:1">
      <c r="A102" s="187"/>
    </row>
    <row r="103" spans="1:1">
      <c r="A103" s="187"/>
    </row>
    <row r="104" spans="1:1">
      <c r="A104" s="187"/>
    </row>
    <row r="105" spans="1:1">
      <c r="A105" s="187"/>
    </row>
    <row r="106" spans="1:1">
      <c r="A106" s="187"/>
    </row>
    <row r="107" spans="1:1">
      <c r="A107" s="187"/>
    </row>
    <row r="108" spans="1:1">
      <c r="A108" s="187"/>
    </row>
    <row r="109" spans="1:1">
      <c r="A109" s="187"/>
    </row>
    <row r="110" spans="1:1">
      <c r="A110" s="187"/>
    </row>
    <row r="111" spans="1:1">
      <c r="A111" s="187"/>
    </row>
    <row r="112" spans="1:1">
      <c r="A112" s="187"/>
    </row>
    <row r="113" spans="1:1">
      <c r="A113" s="187"/>
    </row>
    <row r="114" spans="1:1">
      <c r="A114" s="187"/>
    </row>
    <row r="115" spans="1:1">
      <c r="A115" s="187"/>
    </row>
    <row r="116" spans="1:1">
      <c r="A116" s="187"/>
    </row>
    <row r="117" spans="1:1">
      <c r="A117" s="187"/>
    </row>
    <row r="118" spans="1:1">
      <c r="A118" s="187"/>
    </row>
    <row r="119" spans="1:1">
      <c r="A119" s="187"/>
    </row>
    <row r="120" spans="1:1">
      <c r="A120" s="187"/>
    </row>
    <row r="121" spans="1:1">
      <c r="A121" s="187"/>
    </row>
    <row r="122" spans="1:1">
      <c r="A122" s="187"/>
    </row>
    <row r="123" spans="1:1">
      <c r="A123" s="187"/>
    </row>
    <row r="124" spans="1:1">
      <c r="A124" s="187"/>
    </row>
    <row r="125" spans="1:1">
      <c r="A125" s="187"/>
    </row>
    <row r="126" spans="1:1">
      <c r="A126" s="187"/>
    </row>
    <row r="127" spans="1:1">
      <c r="A127" s="187"/>
    </row>
    <row r="128" spans="1:1">
      <c r="A128" s="187"/>
    </row>
    <row r="129" spans="1:1">
      <c r="A129" s="187"/>
    </row>
    <row r="130" spans="1:1">
      <c r="A130" s="187"/>
    </row>
    <row r="131" spans="1:1">
      <c r="A131" s="187"/>
    </row>
    <row r="132" spans="1:1">
      <c r="A132" s="187"/>
    </row>
    <row r="133" spans="1:1">
      <c r="A133" s="187"/>
    </row>
    <row r="134" spans="1:1">
      <c r="A134" s="187"/>
    </row>
    <row r="135" spans="1:1">
      <c r="A135" s="187"/>
    </row>
    <row r="136" spans="1:1">
      <c r="A136" s="187"/>
    </row>
    <row r="137" spans="1:1">
      <c r="A137" s="187"/>
    </row>
    <row r="138" spans="1:1">
      <c r="A138" s="187"/>
    </row>
    <row r="139" spans="1:1">
      <c r="A139" s="187"/>
    </row>
    <row r="140" spans="1:1">
      <c r="A140" s="187"/>
    </row>
    <row r="141" spans="1:1">
      <c r="A141" s="187"/>
    </row>
    <row r="142" spans="1:1">
      <c r="A142" s="187"/>
    </row>
    <row r="143" spans="1:1">
      <c r="A143" s="187"/>
    </row>
    <row r="144" spans="1:1">
      <c r="A144" s="187"/>
    </row>
    <row r="145" spans="1:1">
      <c r="A145" s="187"/>
    </row>
    <row r="146" spans="1:1">
      <c r="A146" s="187"/>
    </row>
    <row r="147" spans="1:1">
      <c r="A147" s="187"/>
    </row>
    <row r="148" spans="1:1">
      <c r="A148" s="187"/>
    </row>
    <row r="149" spans="1:1">
      <c r="A149" s="187"/>
    </row>
    <row r="150" spans="1:1">
      <c r="A150" s="187"/>
    </row>
    <row r="151" spans="1:1">
      <c r="A151" s="187"/>
    </row>
    <row r="152" spans="1:1">
      <c r="A152" s="187"/>
    </row>
    <row r="153" spans="1:1">
      <c r="A153" s="187"/>
    </row>
    <row r="154" spans="1:1">
      <c r="A154" s="187"/>
    </row>
    <row r="155" spans="1:1">
      <c r="A155" s="187"/>
    </row>
    <row r="156" spans="1:1">
      <c r="A156" s="187"/>
    </row>
    <row r="157" spans="1:1">
      <c r="A157" s="187"/>
    </row>
    <row r="158" spans="1:1">
      <c r="A158" s="187"/>
    </row>
    <row r="159" spans="1:1">
      <c r="A159" s="187"/>
    </row>
    <row r="160" spans="1:1">
      <c r="A160" s="187"/>
    </row>
    <row r="161" spans="1:1">
      <c r="A161" s="187"/>
    </row>
    <row r="162" spans="1:1">
      <c r="A162" s="187"/>
    </row>
    <row r="163" spans="1:1">
      <c r="A163" s="187"/>
    </row>
    <row r="164" spans="1:1">
      <c r="A164" s="187"/>
    </row>
    <row r="165" spans="1:1">
      <c r="A165" s="187"/>
    </row>
    <row r="166" spans="1:1">
      <c r="A166" s="187"/>
    </row>
    <row r="167" spans="1:1">
      <c r="A167" s="187"/>
    </row>
    <row r="168" spans="1:1">
      <c r="A168" s="187"/>
    </row>
    <row r="169" spans="1:1">
      <c r="A169" s="187"/>
    </row>
    <row r="170" spans="1:1">
      <c r="A170" s="187"/>
    </row>
    <row r="171" spans="1:1">
      <c r="A171" s="187"/>
    </row>
    <row r="172" spans="1:1">
      <c r="A172" s="187"/>
    </row>
    <row r="173" spans="1:1">
      <c r="A173" s="187"/>
    </row>
    <row r="174" spans="1:1">
      <c r="A174" s="187"/>
    </row>
    <row r="175" spans="1:1">
      <c r="A175" s="187"/>
    </row>
    <row r="176" spans="1:1">
      <c r="A176" s="187"/>
    </row>
    <row r="177" spans="1:1">
      <c r="A177" s="187"/>
    </row>
    <row r="178" spans="1:1">
      <c r="A178" s="187"/>
    </row>
    <row r="179" spans="1:1">
      <c r="A179" s="187"/>
    </row>
    <row r="180" spans="1:1">
      <c r="A180" s="187"/>
    </row>
    <row r="181" spans="1:1">
      <c r="A181" s="187"/>
    </row>
    <row r="182" spans="1:1">
      <c r="A182" s="187"/>
    </row>
    <row r="183" spans="1:1">
      <c r="A183" s="187"/>
    </row>
    <row r="184" spans="1:1">
      <c r="A184" s="187"/>
    </row>
    <row r="185" spans="1:1">
      <c r="A185" s="187"/>
    </row>
    <row r="186" spans="1:1">
      <c r="A186" s="187"/>
    </row>
    <row r="187" spans="1:1">
      <c r="A187" s="187"/>
    </row>
    <row r="188" spans="1:1">
      <c r="A188" s="187"/>
    </row>
    <row r="189" spans="1:1">
      <c r="A189" s="187"/>
    </row>
    <row r="190" spans="1:1">
      <c r="A190" s="187"/>
    </row>
    <row r="191" spans="1:1">
      <c r="A191" s="187"/>
    </row>
    <row r="192" spans="1:1">
      <c r="A192" s="187"/>
    </row>
    <row r="193" spans="1:1">
      <c r="A193" s="187"/>
    </row>
    <row r="194" spans="1:1">
      <c r="A194" s="187"/>
    </row>
    <row r="195" spans="1:1">
      <c r="A195" s="187"/>
    </row>
    <row r="196" spans="1:1">
      <c r="A196" s="187"/>
    </row>
    <row r="197" spans="1:1">
      <c r="A197" s="187"/>
    </row>
    <row r="198" spans="1:1">
      <c r="A198" s="187"/>
    </row>
    <row r="199" spans="1:1">
      <c r="A199" s="187"/>
    </row>
    <row r="200" spans="1:1">
      <c r="A200" s="187"/>
    </row>
    <row r="201" spans="1:1">
      <c r="A201" s="187"/>
    </row>
    <row r="202" spans="1:1">
      <c r="A202" s="187"/>
    </row>
    <row r="203" spans="1:1">
      <c r="A203" s="187"/>
    </row>
    <row r="204" spans="1:1">
      <c r="A204" s="187"/>
    </row>
    <row r="205" spans="1:1">
      <c r="A205" s="187"/>
    </row>
    <row r="206" spans="1:1">
      <c r="A206" s="187"/>
    </row>
    <row r="207" spans="1:1">
      <c r="A207" s="187"/>
    </row>
    <row r="208" spans="1:1">
      <c r="A208" s="187"/>
    </row>
    <row r="209" spans="1:1">
      <c r="A209" s="187"/>
    </row>
    <row r="210" spans="1:1">
      <c r="A210" s="187"/>
    </row>
    <row r="211" spans="1:1">
      <c r="A211" s="187"/>
    </row>
    <row r="212" spans="1:1">
      <c r="A212" s="187"/>
    </row>
    <row r="213" spans="1:1">
      <c r="A213" s="187"/>
    </row>
    <row r="214" spans="1:1">
      <c r="A214" s="187"/>
    </row>
    <row r="215" spans="1:1">
      <c r="A215" s="187"/>
    </row>
    <row r="216" spans="1:1">
      <c r="A216" s="187"/>
    </row>
    <row r="217" spans="1:1">
      <c r="A217" s="187"/>
    </row>
    <row r="218" spans="1:1">
      <c r="A218" s="187"/>
    </row>
    <row r="219" spans="1:1">
      <c r="A219" s="187"/>
    </row>
    <row r="220" spans="1:1">
      <c r="A220" s="187"/>
    </row>
    <row r="221" spans="1:1">
      <c r="A221" s="187"/>
    </row>
    <row r="222" spans="1:1">
      <c r="A222" s="187"/>
    </row>
    <row r="223" spans="1:1">
      <c r="A223" s="187"/>
    </row>
    <row r="224" spans="1:1">
      <c r="A224" s="187"/>
    </row>
    <row r="225" spans="1:1">
      <c r="A225" s="187"/>
    </row>
    <row r="226" spans="1:1">
      <c r="A226" s="187"/>
    </row>
    <row r="227" spans="1:1">
      <c r="A227" s="187"/>
    </row>
    <row r="228" spans="1:1">
      <c r="A228" s="187"/>
    </row>
    <row r="229" spans="1:1">
      <c r="A229" s="187"/>
    </row>
    <row r="230" spans="1:1">
      <c r="A230" s="187"/>
    </row>
    <row r="231" spans="1:1">
      <c r="A231" s="187"/>
    </row>
    <row r="232" spans="1:1">
      <c r="A232" s="187"/>
    </row>
    <row r="233" spans="1:1">
      <c r="A233" s="187"/>
    </row>
    <row r="234" spans="1:1">
      <c r="A234" s="187"/>
    </row>
    <row r="235" spans="1:1">
      <c r="A235" s="187"/>
    </row>
    <row r="236" spans="1:1">
      <c r="A236" s="187"/>
    </row>
    <row r="237" spans="1:1">
      <c r="A237" s="187"/>
    </row>
    <row r="238" spans="1:1">
      <c r="A238" s="187"/>
    </row>
    <row r="239" spans="1:1">
      <c r="A239" s="187"/>
    </row>
    <row r="240" spans="1:1">
      <c r="A240" s="187"/>
    </row>
    <row r="241" spans="1:1">
      <c r="A241" s="187"/>
    </row>
    <row r="242" spans="1:1">
      <c r="A242" s="187"/>
    </row>
    <row r="243" spans="1:1">
      <c r="A243" s="187"/>
    </row>
    <row r="244" spans="1:1">
      <c r="A244" s="187"/>
    </row>
    <row r="245" spans="1:1">
      <c r="A245" s="187"/>
    </row>
    <row r="246" spans="1:1">
      <c r="A246" s="187"/>
    </row>
    <row r="247" spans="1:1">
      <c r="A247" s="187"/>
    </row>
    <row r="248" spans="1:1">
      <c r="A248" s="187"/>
    </row>
    <row r="249" spans="1:1">
      <c r="A249" s="187"/>
    </row>
    <row r="250" spans="1:1">
      <c r="A250" s="187"/>
    </row>
    <row r="251" spans="1:1">
      <c r="A251" s="187"/>
    </row>
    <row r="252" spans="1:1">
      <c r="A252" s="187"/>
    </row>
    <row r="253" spans="1:1">
      <c r="A253" s="187"/>
    </row>
    <row r="254" spans="1:1">
      <c r="A254" s="187"/>
    </row>
    <row r="255" spans="1:1">
      <c r="A255" s="187"/>
    </row>
    <row r="256" spans="1:1">
      <c r="A256" s="187"/>
    </row>
    <row r="257" spans="1:1">
      <c r="A257" s="187"/>
    </row>
    <row r="258" spans="1:1">
      <c r="A258" s="187"/>
    </row>
    <row r="259" spans="1:1">
      <c r="A259" s="187"/>
    </row>
    <row r="260" spans="1:1">
      <c r="A260" s="187"/>
    </row>
    <row r="261" spans="1:1">
      <c r="A261" s="187"/>
    </row>
    <row r="262" spans="1:1">
      <c r="A262" s="187"/>
    </row>
    <row r="263" spans="1:1">
      <c r="A263" s="187"/>
    </row>
    <row r="264" spans="1:1">
      <c r="A264" s="187"/>
    </row>
    <row r="265" spans="1:1">
      <c r="A265" s="187"/>
    </row>
    <row r="266" spans="1:1">
      <c r="A266" s="187"/>
    </row>
    <row r="267" spans="1:1">
      <c r="A267" s="187"/>
    </row>
    <row r="268" spans="1:1">
      <c r="A268" s="187"/>
    </row>
    <row r="269" spans="1:1">
      <c r="A269" s="187"/>
    </row>
    <row r="270" spans="1:1">
      <c r="A270" s="187"/>
    </row>
    <row r="271" spans="1:1">
      <c r="A271" s="187"/>
    </row>
    <row r="272" spans="1:1">
      <c r="A272" s="187"/>
    </row>
    <row r="273" spans="1:1">
      <c r="A273" s="187"/>
    </row>
    <row r="274" spans="1:1">
      <c r="A274" s="187"/>
    </row>
    <row r="275" spans="1:1">
      <c r="A275" s="187"/>
    </row>
    <row r="276" spans="1:1">
      <c r="A276" s="187"/>
    </row>
    <row r="277" spans="1:1">
      <c r="A277" s="187"/>
    </row>
    <row r="278" spans="1:1">
      <c r="A278" s="187"/>
    </row>
    <row r="279" spans="1:1">
      <c r="A279" s="187"/>
    </row>
    <row r="280" spans="1:1">
      <c r="A280" s="187"/>
    </row>
    <row r="281" spans="1:1">
      <c r="A281" s="187"/>
    </row>
    <row r="282" spans="1:1">
      <c r="A282" s="187"/>
    </row>
    <row r="283" spans="1:1">
      <c r="A283" s="187"/>
    </row>
    <row r="284" spans="1:1">
      <c r="A284" s="187"/>
    </row>
    <row r="285" spans="1:1">
      <c r="A285" s="187"/>
    </row>
    <row r="286" spans="1:1">
      <c r="A286" s="187"/>
    </row>
    <row r="287" spans="1:1">
      <c r="A287" s="187"/>
    </row>
    <row r="288" spans="1:1">
      <c r="A288" s="187"/>
    </row>
    <row r="289" spans="1:1">
      <c r="A289" s="187"/>
    </row>
    <row r="290" spans="1:1">
      <c r="A290" s="187"/>
    </row>
    <row r="291" spans="1:1">
      <c r="A291" s="187"/>
    </row>
    <row r="292" spans="1:1">
      <c r="A292" s="187"/>
    </row>
    <row r="293" spans="1:1">
      <c r="A293" s="187"/>
    </row>
    <row r="294" spans="1:1">
      <c r="A294" s="187"/>
    </row>
    <row r="295" spans="1:1">
      <c r="A295" s="187"/>
    </row>
    <row r="296" spans="1:1">
      <c r="A296" s="187"/>
    </row>
    <row r="297" spans="1:1">
      <c r="A297" s="187"/>
    </row>
    <row r="298" spans="1:1">
      <c r="A298" s="187"/>
    </row>
    <row r="299" spans="1:1">
      <c r="A299" s="187"/>
    </row>
    <row r="300" spans="1:1">
      <c r="A300" s="187"/>
    </row>
    <row r="301" spans="1:1">
      <c r="A301" s="187"/>
    </row>
    <row r="302" spans="1:1">
      <c r="A302" s="187"/>
    </row>
    <row r="303" spans="1:1">
      <c r="A303" s="187"/>
    </row>
    <row r="304" spans="1:1">
      <c r="A304" s="187"/>
    </row>
    <row r="305" spans="1:1">
      <c r="A305" s="187"/>
    </row>
    <row r="306" spans="1:1">
      <c r="A306" s="187"/>
    </row>
    <row r="307" spans="1:1">
      <c r="A307" s="187"/>
    </row>
    <row r="308" spans="1:1">
      <c r="A308" s="187"/>
    </row>
    <row r="309" spans="1:1">
      <c r="A309" s="187"/>
    </row>
    <row r="310" spans="1:1">
      <c r="A310" s="187"/>
    </row>
    <row r="311" spans="1:1">
      <c r="A311" s="187"/>
    </row>
    <row r="312" spans="1:1">
      <c r="A312" s="187"/>
    </row>
    <row r="313" spans="1:1">
      <c r="A313" s="187"/>
    </row>
    <row r="314" spans="1:1">
      <c r="A314" s="187"/>
    </row>
    <row r="315" spans="1:1">
      <c r="A315" s="187"/>
    </row>
    <row r="316" spans="1:1">
      <c r="A316" s="187"/>
    </row>
    <row r="317" spans="1:1">
      <c r="A317" s="187"/>
    </row>
    <row r="318" spans="1:1">
      <c r="A318" s="187"/>
    </row>
    <row r="319" spans="1:1">
      <c r="A319" s="187"/>
    </row>
    <row r="320" spans="1:1">
      <c r="A320" s="187"/>
    </row>
    <row r="321" spans="1:1">
      <c r="A321" s="187"/>
    </row>
    <row r="322" spans="1:1">
      <c r="A322" s="187"/>
    </row>
    <row r="323" spans="1:1">
      <c r="A323" s="187"/>
    </row>
    <row r="324" spans="1:1">
      <c r="A324" s="187"/>
    </row>
    <row r="325" spans="1:1">
      <c r="A325" s="187"/>
    </row>
    <row r="326" spans="1:1">
      <c r="A326" s="187"/>
    </row>
    <row r="327" spans="1:1">
      <c r="A327" s="187"/>
    </row>
    <row r="328" spans="1:1">
      <c r="A328" s="187"/>
    </row>
    <row r="329" spans="1:1">
      <c r="A329" s="187"/>
    </row>
    <row r="330" spans="1:1">
      <c r="A330" s="187"/>
    </row>
    <row r="331" spans="1:1">
      <c r="A331" s="187"/>
    </row>
    <row r="332" spans="1:1">
      <c r="A332" s="187"/>
    </row>
    <row r="333" spans="1:1">
      <c r="A333" s="187"/>
    </row>
    <row r="334" spans="1:1">
      <c r="A334" s="187"/>
    </row>
    <row r="335" spans="1:1">
      <c r="A335" s="187"/>
    </row>
    <row r="336" spans="1:1">
      <c r="A336" s="187"/>
    </row>
    <row r="337" spans="1:1">
      <c r="A337" s="187"/>
    </row>
    <row r="338" spans="1:1">
      <c r="A338" s="187"/>
    </row>
    <row r="339" spans="1:1">
      <c r="A339" s="187"/>
    </row>
    <row r="340" spans="1:1">
      <c r="A340" s="187"/>
    </row>
    <row r="341" spans="1:1">
      <c r="A341" s="187"/>
    </row>
    <row r="342" spans="1:1">
      <c r="A342" s="187"/>
    </row>
    <row r="343" spans="1:1">
      <c r="A343" s="187"/>
    </row>
    <row r="344" spans="1:1">
      <c r="A344" s="187"/>
    </row>
    <row r="345" spans="1:1">
      <c r="A345" s="187"/>
    </row>
    <row r="346" spans="1:1">
      <c r="A346" s="187"/>
    </row>
    <row r="347" spans="1:1">
      <c r="A347" s="187"/>
    </row>
    <row r="348" spans="1:1">
      <c r="A348" s="187"/>
    </row>
    <row r="349" spans="1:1">
      <c r="A349" s="187"/>
    </row>
    <row r="350" spans="1:1">
      <c r="A350" s="187"/>
    </row>
    <row r="351" spans="1:1">
      <c r="A351" s="187"/>
    </row>
    <row r="352" spans="1:1">
      <c r="A352" s="187"/>
    </row>
    <row r="353" spans="1:1">
      <c r="A353" s="187"/>
    </row>
    <row r="354" spans="1:1">
      <c r="A354" s="187"/>
    </row>
    <row r="355" spans="1:1">
      <c r="A355" s="187"/>
    </row>
    <row r="356" spans="1:1">
      <c r="A356" s="187"/>
    </row>
    <row r="357" spans="1:1">
      <c r="A357" s="187"/>
    </row>
    <row r="358" spans="1:1">
      <c r="A358" s="187"/>
    </row>
    <row r="359" spans="1:1">
      <c r="A359" s="187"/>
    </row>
    <row r="360" spans="1:1">
      <c r="A360" s="187"/>
    </row>
    <row r="361" spans="1:1">
      <c r="A361" s="187"/>
    </row>
    <row r="362" spans="1:1">
      <c r="A362" s="187"/>
    </row>
    <row r="363" spans="1:1">
      <c r="A363" s="187"/>
    </row>
    <row r="364" spans="1:1">
      <c r="A364" s="187"/>
    </row>
    <row r="365" spans="1:1">
      <c r="A365" s="187"/>
    </row>
    <row r="366" spans="1:1">
      <c r="A366" s="187"/>
    </row>
    <row r="367" spans="1:1">
      <c r="A367" s="187"/>
    </row>
    <row r="368" spans="1:1">
      <c r="A368" s="187"/>
    </row>
    <row r="369" spans="1:1">
      <c r="A369" s="187"/>
    </row>
    <row r="370" spans="1:1">
      <c r="A370" s="187"/>
    </row>
    <row r="371" spans="1:1">
      <c r="A371" s="187"/>
    </row>
    <row r="372" spans="1:1">
      <c r="A372" s="187"/>
    </row>
    <row r="373" spans="1:1">
      <c r="A373" s="187"/>
    </row>
    <row r="374" spans="1:1">
      <c r="A374" s="187"/>
    </row>
    <row r="375" spans="1:1">
      <c r="A375" s="187"/>
    </row>
    <row r="376" spans="1:1">
      <c r="A376" s="187"/>
    </row>
    <row r="377" spans="1:1">
      <c r="A377" s="187"/>
    </row>
    <row r="378" spans="1:1">
      <c r="A378" s="187"/>
    </row>
    <row r="379" spans="1:1">
      <c r="A379" s="187"/>
    </row>
    <row r="380" spans="1:1">
      <c r="A380" s="187"/>
    </row>
    <row r="381" spans="1:1">
      <c r="A381" s="187"/>
    </row>
    <row r="382" spans="1:1">
      <c r="A382" s="187"/>
    </row>
    <row r="383" spans="1:1">
      <c r="A383" s="187"/>
    </row>
    <row r="384" spans="1:1">
      <c r="A384" s="187"/>
    </row>
    <row r="385" spans="1:1">
      <c r="A385" s="187"/>
    </row>
    <row r="386" spans="1:1">
      <c r="A386" s="187"/>
    </row>
    <row r="387" spans="1:1">
      <c r="A387" s="187"/>
    </row>
    <row r="388" spans="1:1">
      <c r="A388" s="187"/>
    </row>
    <row r="389" spans="1:1">
      <c r="A389" s="187"/>
    </row>
    <row r="390" spans="1:1">
      <c r="A390" s="187"/>
    </row>
    <row r="391" spans="1:1">
      <c r="A391" s="187"/>
    </row>
    <row r="392" spans="1:1">
      <c r="A392" s="187"/>
    </row>
    <row r="393" spans="1:1">
      <c r="A393" s="187"/>
    </row>
    <row r="394" spans="1:1">
      <c r="A394" s="187"/>
    </row>
    <row r="395" spans="1:1">
      <c r="A395" s="187"/>
    </row>
    <row r="396" spans="1:1">
      <c r="A396" s="187"/>
    </row>
    <row r="397" spans="1:1">
      <c r="A397" s="187"/>
    </row>
    <row r="398" spans="1:1">
      <c r="A398" s="187"/>
    </row>
    <row r="399" spans="1:1">
      <c r="A399" s="187"/>
    </row>
    <row r="400" spans="1:1">
      <c r="A400" s="187"/>
    </row>
    <row r="401" spans="1:1">
      <c r="A401" s="187"/>
    </row>
    <row r="402" spans="1:1">
      <c r="A402" s="187"/>
    </row>
    <row r="403" spans="1:1">
      <c r="A403" s="187"/>
    </row>
    <row r="404" spans="1:1">
      <c r="A404" s="187"/>
    </row>
    <row r="405" spans="1:1">
      <c r="A405" s="187"/>
    </row>
    <row r="406" spans="1:1">
      <c r="A406" s="187"/>
    </row>
    <row r="407" spans="1:1">
      <c r="A407" s="187"/>
    </row>
    <row r="408" spans="1:1">
      <c r="A408" s="187"/>
    </row>
    <row r="409" spans="1:1">
      <c r="A409" s="187"/>
    </row>
    <row r="410" spans="1:1">
      <c r="A410" s="187"/>
    </row>
    <row r="411" spans="1:1">
      <c r="A411" s="187"/>
    </row>
    <row r="412" spans="1:1">
      <c r="A412" s="187"/>
    </row>
    <row r="413" spans="1:1">
      <c r="A413" s="187"/>
    </row>
    <row r="414" spans="1:1">
      <c r="A414" s="187"/>
    </row>
    <row r="415" spans="1:1">
      <c r="A415" s="187"/>
    </row>
    <row r="416" spans="1:1">
      <c r="A416" s="187"/>
    </row>
    <row r="417" spans="1:1">
      <c r="A417" s="187"/>
    </row>
    <row r="418" spans="1:1">
      <c r="A418" s="187"/>
    </row>
    <row r="419" spans="1:1">
      <c r="A419" s="187"/>
    </row>
    <row r="420" spans="1:1">
      <c r="A420" s="187"/>
    </row>
    <row r="421" spans="1:1">
      <c r="A421" s="187"/>
    </row>
    <row r="422" spans="1:1">
      <c r="A422" s="187"/>
    </row>
    <row r="423" spans="1:1">
      <c r="A423" s="187"/>
    </row>
    <row r="424" spans="1:1">
      <c r="A424" s="187"/>
    </row>
    <row r="425" spans="1:1">
      <c r="A425" s="187"/>
    </row>
    <row r="426" spans="1:1">
      <c r="A426" s="187"/>
    </row>
    <row r="427" spans="1:1">
      <c r="A427" s="187"/>
    </row>
    <row r="428" spans="1:1">
      <c r="A428" s="187"/>
    </row>
    <row r="429" spans="1:1">
      <c r="A429" s="187"/>
    </row>
    <row r="430" spans="1:1">
      <c r="A430" s="187"/>
    </row>
    <row r="431" spans="1:1">
      <c r="A431" s="187"/>
    </row>
    <row r="432" spans="1:1">
      <c r="A432" s="187"/>
    </row>
    <row r="433" spans="1:1">
      <c r="A433" s="187"/>
    </row>
    <row r="434" spans="1:1">
      <c r="A434" s="187"/>
    </row>
    <row r="435" spans="1:1">
      <c r="A435" s="187"/>
    </row>
    <row r="436" spans="1:1">
      <c r="A436" s="187"/>
    </row>
    <row r="437" spans="1:1">
      <c r="A437" s="187"/>
    </row>
    <row r="438" spans="1:1">
      <c r="A438" s="187"/>
    </row>
    <row r="439" spans="1:1">
      <c r="A439" s="187"/>
    </row>
    <row r="440" spans="1:1">
      <c r="A440" s="187"/>
    </row>
    <row r="441" spans="1:1">
      <c r="A441" s="187"/>
    </row>
    <row r="442" spans="1:1">
      <c r="A442" s="187"/>
    </row>
    <row r="443" spans="1:1">
      <c r="A443" s="187"/>
    </row>
    <row r="444" spans="1:1">
      <c r="A444" s="187"/>
    </row>
    <row r="445" spans="1:1">
      <c r="A445" s="187"/>
    </row>
    <row r="446" spans="1:1">
      <c r="A446" s="187"/>
    </row>
    <row r="447" spans="1:1">
      <c r="A447" s="187"/>
    </row>
    <row r="448" spans="1:1">
      <c r="A448" s="187"/>
    </row>
    <row r="449" spans="1:1">
      <c r="A449" s="187"/>
    </row>
    <row r="450" spans="1:1">
      <c r="A450" s="187"/>
    </row>
    <row r="451" spans="1:1">
      <c r="A451" s="187"/>
    </row>
    <row r="452" spans="1:1">
      <c r="A452" s="187"/>
    </row>
    <row r="453" spans="1:1">
      <c r="A453" s="187"/>
    </row>
    <row r="454" spans="1:1">
      <c r="A454" s="187"/>
    </row>
    <row r="455" spans="1:1">
      <c r="A455" s="187"/>
    </row>
    <row r="456" spans="1:1">
      <c r="A456" s="187"/>
    </row>
    <row r="457" spans="1:1">
      <c r="A457" s="187"/>
    </row>
    <row r="458" spans="1:1">
      <c r="A458" s="187"/>
    </row>
    <row r="459" spans="1:1">
      <c r="A459" s="187"/>
    </row>
    <row r="460" spans="1:1">
      <c r="A460" s="187"/>
    </row>
    <row r="461" spans="1:1">
      <c r="A461" s="187"/>
    </row>
    <row r="462" spans="1:1">
      <c r="A462" s="187"/>
    </row>
    <row r="463" spans="1:1">
      <c r="A463" s="187"/>
    </row>
    <row r="464" spans="1:1">
      <c r="A464" s="187"/>
    </row>
    <row r="465" spans="1:1">
      <c r="A465" s="187"/>
    </row>
    <row r="466" spans="1:1">
      <c r="A466" s="187"/>
    </row>
    <row r="467" spans="1:1">
      <c r="A467" s="187"/>
    </row>
    <row r="468" spans="1:1">
      <c r="A468" s="187"/>
    </row>
    <row r="469" spans="1:1">
      <c r="A469" s="187"/>
    </row>
    <row r="470" spans="1:1">
      <c r="A470" s="187"/>
    </row>
    <row r="471" spans="1:1">
      <c r="A471" s="187"/>
    </row>
    <row r="472" spans="1:1">
      <c r="A472" s="187"/>
    </row>
    <row r="473" spans="1:1">
      <c r="A473" s="187"/>
    </row>
    <row r="474" spans="1:1">
      <c r="A474" s="187"/>
    </row>
    <row r="475" spans="1:1">
      <c r="A475" s="187"/>
    </row>
    <row r="476" spans="1:1">
      <c r="A476" s="187"/>
    </row>
    <row r="477" spans="1:1">
      <c r="A477" s="187"/>
    </row>
    <row r="478" spans="1:1">
      <c r="A478" s="187"/>
    </row>
    <row r="479" spans="1:1">
      <c r="A479" s="187"/>
    </row>
    <row r="480" spans="1:1">
      <c r="A480" s="187"/>
    </row>
    <row r="481" spans="1:1">
      <c r="A481" s="187"/>
    </row>
    <row r="482" spans="1:1">
      <c r="A482" s="187"/>
    </row>
    <row r="483" spans="1:1">
      <c r="A483" s="187"/>
    </row>
    <row r="484" spans="1:1">
      <c r="A484" s="187"/>
    </row>
    <row r="485" spans="1:1">
      <c r="A485" s="187"/>
    </row>
    <row r="486" spans="1:1">
      <c r="A486" s="187"/>
    </row>
    <row r="487" spans="1:1">
      <c r="A487" s="187"/>
    </row>
    <row r="488" spans="1:1">
      <c r="A488" s="187"/>
    </row>
    <row r="489" spans="1:1">
      <c r="A489" s="187"/>
    </row>
    <row r="490" spans="1:1">
      <c r="A490" s="187"/>
    </row>
    <row r="491" spans="1:1">
      <c r="A491" s="187"/>
    </row>
    <row r="492" spans="1:1">
      <c r="A492" s="187"/>
    </row>
    <row r="493" spans="1:1">
      <c r="A493" s="187"/>
    </row>
    <row r="494" spans="1:1">
      <c r="A494" s="187"/>
    </row>
    <row r="495" spans="1:1">
      <c r="A495" s="187"/>
    </row>
    <row r="496" spans="1:1">
      <c r="A496" s="187"/>
    </row>
    <row r="497" spans="1:1">
      <c r="A497" s="187"/>
    </row>
    <row r="498" spans="1:1">
      <c r="A498" s="187"/>
    </row>
    <row r="499" spans="1:1">
      <c r="A499" s="187"/>
    </row>
    <row r="500" spans="1:1">
      <c r="A500" s="187"/>
    </row>
    <row r="501" spans="1:1">
      <c r="A501" s="187"/>
    </row>
    <row r="502" spans="1:1">
      <c r="A502" s="187"/>
    </row>
    <row r="503" spans="1:1">
      <c r="A503" s="187"/>
    </row>
    <row r="504" spans="1:1">
      <c r="A504" s="187"/>
    </row>
    <row r="505" spans="1:1">
      <c r="A505" s="187"/>
    </row>
    <row r="506" spans="1:1">
      <c r="A506" s="187"/>
    </row>
    <row r="507" spans="1:1">
      <c r="A507" s="187"/>
    </row>
    <row r="508" spans="1:1">
      <c r="A508" s="187"/>
    </row>
    <row r="509" spans="1:1">
      <c r="A509" s="187"/>
    </row>
    <row r="510" spans="1:1">
      <c r="A510" s="187"/>
    </row>
    <row r="511" spans="1:1">
      <c r="A511" s="187"/>
    </row>
    <row r="512" spans="1:1">
      <c r="A512" s="187"/>
    </row>
    <row r="513" spans="1:1">
      <c r="A513" s="187"/>
    </row>
    <row r="514" spans="1:1">
      <c r="A514" s="187"/>
    </row>
    <row r="515" spans="1:1">
      <c r="A515" s="187"/>
    </row>
    <row r="516" spans="1:1">
      <c r="A516" s="187"/>
    </row>
    <row r="517" spans="1:1">
      <c r="A517" s="187"/>
    </row>
    <row r="518" spans="1:1">
      <c r="A518" s="187"/>
    </row>
    <row r="519" spans="1:1">
      <c r="A519" s="187"/>
    </row>
    <row r="520" spans="1:1">
      <c r="A520" s="187"/>
    </row>
    <row r="521" spans="1:1">
      <c r="A521" s="187"/>
    </row>
    <row r="522" spans="1:1">
      <c r="A522" s="187"/>
    </row>
    <row r="523" spans="1:1">
      <c r="A523" s="187"/>
    </row>
    <row r="524" spans="1:1">
      <c r="A524" s="187"/>
    </row>
    <row r="525" spans="1:1">
      <c r="A525" s="187"/>
    </row>
    <row r="526" spans="1:1">
      <c r="A526" s="187"/>
    </row>
    <row r="527" spans="1:1">
      <c r="A527" s="187"/>
    </row>
    <row r="528" spans="1:1">
      <c r="A528" s="187"/>
    </row>
    <row r="529" spans="1:1">
      <c r="A529" s="187"/>
    </row>
    <row r="530" spans="1:1">
      <c r="A530" s="187"/>
    </row>
    <row r="531" spans="1:1">
      <c r="A531" s="187"/>
    </row>
    <row r="532" spans="1:1">
      <c r="A532" s="187"/>
    </row>
    <row r="533" spans="1:1">
      <c r="A533" s="187"/>
    </row>
    <row r="534" spans="1:1">
      <c r="A534" s="187"/>
    </row>
    <row r="535" spans="1:1">
      <c r="A535" s="187"/>
    </row>
    <row r="536" spans="1:1">
      <c r="A536" s="187"/>
    </row>
    <row r="537" spans="1:1">
      <c r="A537" s="187"/>
    </row>
    <row r="538" spans="1:1">
      <c r="A538" s="187"/>
    </row>
    <row r="539" spans="1:1">
      <c r="A539" s="187"/>
    </row>
    <row r="540" spans="1:1">
      <c r="A540" s="187"/>
    </row>
    <row r="541" spans="1:1">
      <c r="A541" s="187"/>
    </row>
    <row r="542" spans="1:1">
      <c r="A542" s="187"/>
    </row>
    <row r="543" spans="1:1">
      <c r="A543" s="187"/>
    </row>
    <row r="544" spans="1:1">
      <c r="A544" s="187"/>
    </row>
    <row r="545" spans="1:1">
      <c r="A545" s="187"/>
    </row>
    <row r="546" spans="1:1">
      <c r="A546" s="187"/>
    </row>
    <row r="547" spans="1:1">
      <c r="A547" s="187"/>
    </row>
    <row r="548" spans="1:1">
      <c r="A548" s="187"/>
    </row>
    <row r="549" spans="1:1">
      <c r="A549" s="187"/>
    </row>
    <row r="550" spans="1:1">
      <c r="A550" s="187"/>
    </row>
    <row r="551" spans="1:1">
      <c r="A551" s="187"/>
    </row>
    <row r="552" spans="1:1">
      <c r="A552" s="187"/>
    </row>
    <row r="553" spans="1:1">
      <c r="A553" s="187"/>
    </row>
    <row r="554" spans="1:1">
      <c r="A554" s="187"/>
    </row>
    <row r="555" spans="1:1">
      <c r="A555" s="187"/>
    </row>
    <row r="556" spans="1:1">
      <c r="A556" s="187"/>
    </row>
    <row r="557" spans="1:1">
      <c r="A557" s="187"/>
    </row>
    <row r="558" spans="1:1">
      <c r="A558" s="187"/>
    </row>
    <row r="559" spans="1:1">
      <c r="A559" s="187"/>
    </row>
    <row r="560" spans="1:1">
      <c r="A560" s="187"/>
    </row>
    <row r="561" spans="1:1">
      <c r="A561" s="187"/>
    </row>
    <row r="562" spans="1:1">
      <c r="A562" s="187"/>
    </row>
    <row r="563" spans="1:1">
      <c r="A563" s="187"/>
    </row>
    <row r="564" spans="1:1">
      <c r="A564" s="187"/>
    </row>
    <row r="565" spans="1:1">
      <c r="A565" s="187"/>
    </row>
    <row r="566" spans="1:1">
      <c r="A566" s="187"/>
    </row>
    <row r="567" spans="1:1">
      <c r="A567" s="187"/>
    </row>
    <row r="568" spans="1:1">
      <c r="A568" s="187"/>
    </row>
    <row r="569" spans="1:1">
      <c r="A569" s="187"/>
    </row>
    <row r="570" spans="1:1">
      <c r="A570" s="187"/>
    </row>
    <row r="571" spans="1:1">
      <c r="A571" s="187"/>
    </row>
    <row r="572" spans="1:1">
      <c r="A572" s="187"/>
    </row>
    <row r="573" spans="1:1">
      <c r="A573" s="187"/>
    </row>
    <row r="574" spans="1:1">
      <c r="A574" s="187"/>
    </row>
    <row r="575" spans="1:1">
      <c r="A575" s="187"/>
    </row>
    <row r="576" spans="1:1">
      <c r="A576" s="187"/>
    </row>
    <row r="577" spans="1:1">
      <c r="A577" s="187"/>
    </row>
    <row r="578" spans="1:1">
      <c r="A578" s="187"/>
    </row>
    <row r="579" spans="1:1">
      <c r="A579" s="187"/>
    </row>
    <row r="580" spans="1:1">
      <c r="A580" s="187"/>
    </row>
    <row r="581" spans="1:1">
      <c r="A581" s="187"/>
    </row>
    <row r="582" spans="1:1">
      <c r="A582" s="187"/>
    </row>
    <row r="583" spans="1:1">
      <c r="A583" s="187"/>
    </row>
    <row r="584" spans="1:1">
      <c r="A584" s="187"/>
    </row>
    <row r="585" spans="1:1">
      <c r="A585" s="187"/>
    </row>
    <row r="586" spans="1:1">
      <c r="A586" s="187"/>
    </row>
    <row r="587" spans="1:1">
      <c r="A587" s="187"/>
    </row>
    <row r="588" spans="1:1">
      <c r="A588" s="187"/>
    </row>
    <row r="589" spans="1:1">
      <c r="A589" s="187"/>
    </row>
    <row r="590" spans="1:1">
      <c r="A590" s="187"/>
    </row>
    <row r="591" spans="1:1">
      <c r="A591" s="187"/>
    </row>
    <row r="592" spans="1:1">
      <c r="A592" s="187"/>
    </row>
    <row r="593" spans="1:1">
      <c r="A593" s="187"/>
    </row>
    <row r="594" spans="1:1">
      <c r="A594" s="187"/>
    </row>
    <row r="595" spans="1:1">
      <c r="A595" s="187"/>
    </row>
    <row r="596" spans="1:1">
      <c r="A596" s="187"/>
    </row>
    <row r="597" spans="1:1">
      <c r="A597" s="187"/>
    </row>
    <row r="598" spans="1:1">
      <c r="A598" s="187"/>
    </row>
    <row r="599" spans="1:1">
      <c r="A599" s="187"/>
    </row>
    <row r="600" spans="1:1">
      <c r="A600" s="187"/>
    </row>
    <row r="601" spans="1:1">
      <c r="A601" s="187"/>
    </row>
    <row r="602" spans="1:1">
      <c r="A602" s="187"/>
    </row>
    <row r="603" spans="1:1">
      <c r="A603" s="187"/>
    </row>
    <row r="604" spans="1:1">
      <c r="A604" s="187"/>
    </row>
    <row r="605" spans="1:1">
      <c r="A605" s="187"/>
    </row>
    <row r="606" spans="1:1">
      <c r="A606" s="187"/>
    </row>
    <row r="607" spans="1:1">
      <c r="A607" s="187"/>
    </row>
    <row r="608" spans="1:1">
      <c r="A608" s="187"/>
    </row>
    <row r="609" spans="1:1">
      <c r="A609" s="187"/>
    </row>
    <row r="610" spans="1:1">
      <c r="A610" s="187"/>
    </row>
    <row r="611" spans="1:1">
      <c r="A611" s="187"/>
    </row>
    <row r="612" spans="1:1">
      <c r="A612" s="187"/>
    </row>
    <row r="613" spans="1:1">
      <c r="A613" s="187"/>
    </row>
    <row r="614" spans="1:1">
      <c r="A614" s="187"/>
    </row>
    <row r="615" spans="1:1">
      <c r="A615" s="187"/>
    </row>
    <row r="616" spans="1:1">
      <c r="A616" s="187"/>
    </row>
    <row r="617" spans="1:1">
      <c r="A617" s="187"/>
    </row>
    <row r="618" spans="1:1">
      <c r="A618" s="187"/>
    </row>
    <row r="619" spans="1:1">
      <c r="A619" s="187"/>
    </row>
    <row r="620" spans="1:1">
      <c r="A620" s="187"/>
    </row>
    <row r="621" spans="1:1">
      <c r="A621" s="187"/>
    </row>
    <row r="622" spans="1:1">
      <c r="A622" s="187"/>
    </row>
    <row r="623" spans="1:1">
      <c r="A623" s="187"/>
    </row>
    <row r="624" spans="1:1">
      <c r="A624" s="187"/>
    </row>
    <row r="625" spans="1:1">
      <c r="A625" s="187"/>
    </row>
    <row r="626" spans="1:1">
      <c r="A626" s="187"/>
    </row>
    <row r="627" spans="1:1">
      <c r="A627" s="187"/>
    </row>
    <row r="628" spans="1:1">
      <c r="A628" s="187"/>
    </row>
    <row r="629" spans="1:1">
      <c r="A629" s="187"/>
    </row>
    <row r="630" spans="1:1">
      <c r="A630" s="187"/>
    </row>
    <row r="631" spans="1:1">
      <c r="A631" s="187"/>
    </row>
    <row r="632" spans="1:1">
      <c r="A632" s="187"/>
    </row>
    <row r="633" spans="1:1">
      <c r="A633" s="187"/>
    </row>
    <row r="634" spans="1:1">
      <c r="A634" s="187"/>
    </row>
    <row r="635" spans="1:1">
      <c r="A635" s="187"/>
    </row>
    <row r="636" spans="1:1">
      <c r="A636" s="187"/>
    </row>
    <row r="637" spans="1:1">
      <c r="A637" s="187"/>
    </row>
    <row r="638" spans="1:1">
      <c r="A638" s="187"/>
    </row>
    <row r="639" spans="1:1">
      <c r="A639" s="187"/>
    </row>
    <row r="640" spans="1:1">
      <c r="A640" s="187"/>
    </row>
    <row r="641" spans="1:1">
      <c r="A641" s="187"/>
    </row>
    <row r="642" spans="1:1">
      <c r="A642" s="187"/>
    </row>
    <row r="643" spans="1:1">
      <c r="A643" s="187"/>
    </row>
    <row r="644" spans="1:1">
      <c r="A644" s="187"/>
    </row>
    <row r="645" spans="1:1">
      <c r="A645" s="187"/>
    </row>
    <row r="646" spans="1:1">
      <c r="A646" s="187"/>
    </row>
    <row r="647" spans="1:1">
      <c r="A647" s="187"/>
    </row>
    <row r="648" spans="1:1">
      <c r="A648" s="187"/>
    </row>
    <row r="649" spans="1:1">
      <c r="A649" s="187"/>
    </row>
    <row r="650" spans="1:1">
      <c r="A650" s="187"/>
    </row>
    <row r="651" spans="1:1">
      <c r="A651" s="187"/>
    </row>
    <row r="652" spans="1:1">
      <c r="A652" s="187"/>
    </row>
    <row r="653" spans="1:1">
      <c r="A653" s="187"/>
    </row>
    <row r="654" spans="1:1">
      <c r="A654" s="187"/>
    </row>
    <row r="655" spans="1:1">
      <c r="A655" s="187"/>
    </row>
    <row r="656" spans="1:1">
      <c r="A656" s="187"/>
    </row>
    <row r="657" spans="1:1">
      <c r="A657" s="187"/>
    </row>
    <row r="658" spans="1:1">
      <c r="A658" s="187"/>
    </row>
    <row r="659" spans="1:1">
      <c r="A659" s="187"/>
    </row>
    <row r="660" spans="1:1">
      <c r="A660" s="187"/>
    </row>
    <row r="661" spans="1:1">
      <c r="A661" s="187"/>
    </row>
    <row r="662" spans="1:1">
      <c r="A662" s="187"/>
    </row>
    <row r="663" spans="1:1">
      <c r="A663" s="187"/>
    </row>
    <row r="664" spans="1:1">
      <c r="A664" s="187"/>
    </row>
    <row r="665" spans="1:1">
      <c r="A665" s="187"/>
    </row>
    <row r="666" spans="1:1">
      <c r="A666" s="187"/>
    </row>
    <row r="667" spans="1:1">
      <c r="A667" s="187"/>
    </row>
    <row r="668" spans="1:1">
      <c r="A668" s="187"/>
    </row>
    <row r="669" spans="1:1">
      <c r="A669" s="187"/>
    </row>
    <row r="670" spans="1:1">
      <c r="A670" s="187"/>
    </row>
    <row r="671" spans="1:1">
      <c r="A671" s="187"/>
    </row>
    <row r="672" spans="1:1">
      <c r="A672" s="187"/>
    </row>
    <row r="673" spans="1:1">
      <c r="A673" s="187"/>
    </row>
    <row r="674" spans="1:1">
      <c r="A674" s="187"/>
    </row>
    <row r="675" spans="1:1">
      <c r="A675" s="187"/>
    </row>
    <row r="676" spans="1:1">
      <c r="A676" s="187"/>
    </row>
    <row r="677" spans="1:1">
      <c r="A677" s="187"/>
    </row>
    <row r="678" spans="1:1">
      <c r="A678" s="187"/>
    </row>
    <row r="679" spans="1:1">
      <c r="A679" s="187"/>
    </row>
    <row r="680" spans="1:1">
      <c r="A680" s="187"/>
    </row>
    <row r="681" spans="1:1">
      <c r="A681" s="187"/>
    </row>
    <row r="682" spans="1:1">
      <c r="A682" s="187"/>
    </row>
    <row r="683" spans="1:1">
      <c r="A683" s="187"/>
    </row>
    <row r="684" spans="1:1">
      <c r="A684" s="187"/>
    </row>
    <row r="685" spans="1:1">
      <c r="A685" s="187"/>
    </row>
    <row r="686" spans="1:1">
      <c r="A686" s="187"/>
    </row>
    <row r="687" spans="1:1">
      <c r="A687" s="187"/>
    </row>
    <row r="688" spans="1:1">
      <c r="A688" s="187"/>
    </row>
    <row r="689" spans="1:1">
      <c r="A689" s="187"/>
    </row>
    <row r="690" spans="1:1">
      <c r="A690" s="187"/>
    </row>
    <row r="691" spans="1:1">
      <c r="A691" s="187"/>
    </row>
    <row r="692" spans="1:1">
      <c r="A692" s="187"/>
    </row>
    <row r="693" spans="1:1">
      <c r="A693" s="187"/>
    </row>
    <row r="694" spans="1:1">
      <c r="A694" s="187"/>
    </row>
    <row r="695" spans="1:1">
      <c r="A695" s="187"/>
    </row>
    <row r="696" spans="1:1">
      <c r="A696" s="187"/>
    </row>
    <row r="697" spans="1:1">
      <c r="A697" s="187"/>
    </row>
    <row r="698" spans="1:1">
      <c r="A698" s="187"/>
    </row>
    <row r="699" spans="1:1">
      <c r="A699" s="187"/>
    </row>
    <row r="700" spans="1:1">
      <c r="A700" s="187"/>
    </row>
    <row r="701" spans="1:1">
      <c r="A701" s="187"/>
    </row>
    <row r="702" spans="1:1">
      <c r="A702" s="187"/>
    </row>
    <row r="703" spans="1:1">
      <c r="A703" s="187"/>
    </row>
    <row r="704" spans="1:1">
      <c r="A704" s="187"/>
    </row>
    <row r="705" spans="1:1">
      <c r="A705" s="187"/>
    </row>
    <row r="706" spans="1:1">
      <c r="A706" s="187"/>
    </row>
    <row r="707" spans="1:1">
      <c r="A707" s="187"/>
    </row>
    <row r="708" spans="1:1">
      <c r="A708" s="187"/>
    </row>
    <row r="709" spans="1:1">
      <c r="A709" s="187"/>
    </row>
    <row r="710" spans="1:1">
      <c r="A710" s="187"/>
    </row>
    <row r="711" spans="1:1">
      <c r="A711" s="187"/>
    </row>
    <row r="712" spans="1:1">
      <c r="A712" s="187"/>
    </row>
    <row r="713" spans="1:1">
      <c r="A713" s="187"/>
    </row>
    <row r="714" spans="1:1">
      <c r="A714" s="187"/>
    </row>
    <row r="715" spans="1:1">
      <c r="A715" s="187"/>
    </row>
    <row r="716" spans="1:1">
      <c r="A716" s="187"/>
    </row>
    <row r="717" spans="1:1">
      <c r="A717" s="187"/>
    </row>
    <row r="718" spans="1:1">
      <c r="A718" s="187"/>
    </row>
    <row r="719" spans="1:1">
      <c r="A719" s="187"/>
    </row>
    <row r="720" spans="1:1">
      <c r="A720" s="187"/>
    </row>
    <row r="721" spans="1:1">
      <c r="A721" s="187"/>
    </row>
    <row r="722" spans="1:1">
      <c r="A722" s="187"/>
    </row>
    <row r="723" spans="1:1">
      <c r="A723" s="187"/>
    </row>
    <row r="724" spans="1:1">
      <c r="A724" s="187"/>
    </row>
    <row r="725" spans="1:1">
      <c r="A725" s="187"/>
    </row>
    <row r="726" spans="1:1">
      <c r="A726" s="187"/>
    </row>
    <row r="727" spans="1:1">
      <c r="A727" s="187"/>
    </row>
    <row r="728" spans="1:1">
      <c r="A728" s="187"/>
    </row>
    <row r="729" spans="1:1">
      <c r="A729" s="187"/>
    </row>
    <row r="730" spans="1:1">
      <c r="A730" s="187"/>
    </row>
    <row r="731" spans="1:1">
      <c r="A731" s="187"/>
    </row>
    <row r="732" spans="1:1">
      <c r="A732" s="187"/>
    </row>
    <row r="733" spans="1:1">
      <c r="A733" s="187"/>
    </row>
    <row r="734" spans="1:1">
      <c r="A734" s="187"/>
    </row>
    <row r="735" spans="1:1">
      <c r="A735" s="187"/>
    </row>
    <row r="736" spans="1:1">
      <c r="A736" s="187"/>
    </row>
    <row r="737" spans="1:1">
      <c r="A737" s="187"/>
    </row>
    <row r="738" spans="1:1">
      <c r="A738" s="187"/>
    </row>
    <row r="739" spans="1:1">
      <c r="A739" s="187"/>
    </row>
    <row r="740" spans="1:1">
      <c r="A740" s="187"/>
    </row>
    <row r="741" spans="1:1">
      <c r="A741" s="187"/>
    </row>
    <row r="742" spans="1:1">
      <c r="A742" s="187"/>
    </row>
    <row r="743" spans="1:1">
      <c r="A743" s="187"/>
    </row>
    <row r="744" spans="1:1">
      <c r="A744" s="187"/>
    </row>
    <row r="745" spans="1:1">
      <c r="A745" s="187"/>
    </row>
    <row r="746" spans="1:1">
      <c r="A746" s="187"/>
    </row>
    <row r="747" spans="1:1">
      <c r="A747" s="187"/>
    </row>
    <row r="748" spans="1:1">
      <c r="A748" s="187"/>
    </row>
    <row r="749" spans="1:1">
      <c r="A749" s="187"/>
    </row>
    <row r="750" spans="1:1">
      <c r="A750" s="187"/>
    </row>
    <row r="751" spans="1:1">
      <c r="A751" s="187"/>
    </row>
    <row r="752" spans="1:1">
      <c r="A752" s="187"/>
    </row>
    <row r="753" spans="1:1">
      <c r="A753" s="187"/>
    </row>
    <row r="754" spans="1:1">
      <c r="A754" s="187"/>
    </row>
    <row r="755" spans="1:1">
      <c r="A755" s="187"/>
    </row>
    <row r="756" spans="1:1">
      <c r="A756" s="187"/>
    </row>
    <row r="757" spans="1:1">
      <c r="A757" s="187"/>
    </row>
    <row r="758" spans="1:1">
      <c r="A758" s="187"/>
    </row>
    <row r="759" spans="1:1">
      <c r="A759" s="187"/>
    </row>
    <row r="760" spans="1:1">
      <c r="A760" s="187"/>
    </row>
    <row r="761" spans="1:1">
      <c r="A761" s="187"/>
    </row>
    <row r="762" spans="1:1">
      <c r="A762" s="187"/>
    </row>
    <row r="763" spans="1:1">
      <c r="A763" s="187"/>
    </row>
    <row r="764" spans="1:1">
      <c r="A764" s="187"/>
    </row>
    <row r="765" spans="1:1">
      <c r="A765" s="187"/>
    </row>
    <row r="766" spans="1:1">
      <c r="A766" s="187"/>
    </row>
    <row r="767" spans="1:1">
      <c r="A767" s="187"/>
    </row>
    <row r="768" spans="1:1">
      <c r="A768" s="187"/>
    </row>
    <row r="769" spans="1:1">
      <c r="A769" s="187"/>
    </row>
    <row r="770" spans="1:1">
      <c r="A770" s="187"/>
    </row>
    <row r="771" spans="1:1">
      <c r="A771" s="187"/>
    </row>
    <row r="772" spans="1:1">
      <c r="A772" s="187"/>
    </row>
    <row r="773" spans="1:1">
      <c r="A773" s="187"/>
    </row>
    <row r="774" spans="1:1">
      <c r="A774" s="187"/>
    </row>
    <row r="775" spans="1:1">
      <c r="A775" s="187"/>
    </row>
    <row r="776" spans="1:1">
      <c r="A776" s="187"/>
    </row>
    <row r="777" spans="1:1">
      <c r="A777" s="187"/>
    </row>
    <row r="778" spans="1:1">
      <c r="A778" s="187"/>
    </row>
    <row r="779" spans="1:1">
      <c r="A779" s="187"/>
    </row>
    <row r="780" spans="1:1">
      <c r="A780" s="187"/>
    </row>
    <row r="781" spans="1:1">
      <c r="A781" s="187"/>
    </row>
    <row r="782" spans="1:1">
      <c r="A782" s="187"/>
    </row>
    <row r="783" spans="1:1">
      <c r="A783" s="187"/>
    </row>
    <row r="784" spans="1:1">
      <c r="A784" s="187"/>
    </row>
    <row r="785" spans="1:1">
      <c r="A785" s="187"/>
    </row>
    <row r="786" spans="1:1">
      <c r="A786" s="187"/>
    </row>
    <row r="787" spans="1:1">
      <c r="A787" s="187"/>
    </row>
    <row r="788" spans="1:1">
      <c r="A788" s="187"/>
    </row>
    <row r="789" spans="1:1">
      <c r="A789" s="187"/>
    </row>
    <row r="790" spans="1:1">
      <c r="A790" s="187"/>
    </row>
    <row r="791" spans="1:1">
      <c r="A791" s="187"/>
    </row>
    <row r="792" spans="1:1">
      <c r="A792" s="187"/>
    </row>
    <row r="793" spans="1:1">
      <c r="A793" s="187"/>
    </row>
    <row r="794" spans="1:1">
      <c r="A794" s="187"/>
    </row>
    <row r="795" spans="1:1">
      <c r="A795" s="187"/>
    </row>
    <row r="796" spans="1:1">
      <c r="A796" s="187"/>
    </row>
    <row r="797" spans="1:1">
      <c r="A797" s="187"/>
    </row>
    <row r="798" spans="1:1">
      <c r="A798" s="187"/>
    </row>
    <row r="799" spans="1:1">
      <c r="A799" s="187"/>
    </row>
    <row r="800" spans="1:1">
      <c r="A800" s="187"/>
    </row>
    <row r="801" spans="1:1">
      <c r="A801" s="187"/>
    </row>
    <row r="802" spans="1:1">
      <c r="A802" s="187"/>
    </row>
    <row r="803" spans="1:1">
      <c r="A803" s="187"/>
    </row>
    <row r="804" spans="1:1">
      <c r="A804" s="187"/>
    </row>
    <row r="805" spans="1:1">
      <c r="A805" s="187"/>
    </row>
    <row r="806" spans="1:1">
      <c r="A806" s="187"/>
    </row>
    <row r="807" spans="1:1">
      <c r="A807" s="187"/>
    </row>
    <row r="808" spans="1:1">
      <c r="A808" s="187"/>
    </row>
    <row r="809" spans="1:1">
      <c r="A809" s="187"/>
    </row>
    <row r="810" spans="1:1">
      <c r="A810" s="187"/>
    </row>
    <row r="811" spans="1:1">
      <c r="A811" s="187"/>
    </row>
    <row r="812" spans="1:1">
      <c r="A812" s="187"/>
    </row>
    <row r="813" spans="1:1">
      <c r="A813" s="187"/>
    </row>
    <row r="814" spans="1:1">
      <c r="A814" s="187"/>
    </row>
    <row r="815" spans="1:1">
      <c r="A815" s="187"/>
    </row>
    <row r="816" spans="1:1">
      <c r="A816" s="187"/>
    </row>
    <row r="817" spans="1:1">
      <c r="A817" s="187"/>
    </row>
    <row r="818" spans="1:1">
      <c r="A818" s="187"/>
    </row>
    <row r="819" spans="1:1">
      <c r="A819" s="187"/>
    </row>
    <row r="820" spans="1:1">
      <c r="A820" s="187"/>
    </row>
    <row r="821" spans="1:1">
      <c r="A821" s="187"/>
    </row>
    <row r="822" spans="1:1">
      <c r="A822" s="187"/>
    </row>
    <row r="823" spans="1:1">
      <c r="A823" s="187"/>
    </row>
    <row r="824" spans="1:1">
      <c r="A824" s="187"/>
    </row>
    <row r="825" spans="1:1">
      <c r="A825" s="187"/>
    </row>
    <row r="826" spans="1:1">
      <c r="A826" s="187"/>
    </row>
    <row r="827" spans="1:1">
      <c r="A827" s="187"/>
    </row>
    <row r="828" spans="1:1">
      <c r="A828" s="187"/>
    </row>
    <row r="829" spans="1:1">
      <c r="A829" s="187"/>
    </row>
    <row r="830" spans="1:1">
      <c r="A830" s="187"/>
    </row>
    <row r="831" spans="1:1">
      <c r="A831" s="187"/>
    </row>
    <row r="832" spans="1:1">
      <c r="A832" s="187"/>
    </row>
    <row r="833" spans="1:1">
      <c r="A833" s="187"/>
    </row>
    <row r="834" spans="1:1">
      <c r="A834" s="187"/>
    </row>
    <row r="835" spans="1:1">
      <c r="A835" s="187"/>
    </row>
    <row r="836" spans="1:1">
      <c r="A836" s="187"/>
    </row>
    <row r="837" spans="1:1">
      <c r="A837" s="187"/>
    </row>
    <row r="838" spans="1:1">
      <c r="A838" s="187"/>
    </row>
    <row r="839" spans="1:1">
      <c r="A839" s="187"/>
    </row>
    <row r="840" spans="1:1">
      <c r="A840" s="187"/>
    </row>
    <row r="841" spans="1:1">
      <c r="A841" s="187"/>
    </row>
    <row r="842" spans="1:1">
      <c r="A842" s="187"/>
    </row>
    <row r="843" spans="1:1">
      <c r="A843" s="187"/>
    </row>
    <row r="844" spans="1:1">
      <c r="A844" s="187"/>
    </row>
    <row r="845" spans="1:1">
      <c r="A845" s="187"/>
    </row>
    <row r="846" spans="1:1">
      <c r="A846" s="187"/>
    </row>
    <row r="847" spans="1:1">
      <c r="A847" s="187"/>
    </row>
    <row r="848" spans="1:1">
      <c r="A848" s="187"/>
    </row>
    <row r="849" spans="1:1">
      <c r="A849" s="187"/>
    </row>
    <row r="850" spans="1:1">
      <c r="A850" s="187"/>
    </row>
    <row r="851" spans="1:1">
      <c r="A851" s="187"/>
    </row>
    <row r="852" spans="1:1">
      <c r="A852" s="187"/>
    </row>
    <row r="853" spans="1:1">
      <c r="A853" s="187"/>
    </row>
    <row r="854" spans="1:1">
      <c r="A854" s="187"/>
    </row>
    <row r="855" spans="1:1">
      <c r="A855" s="187"/>
    </row>
    <row r="856" spans="1:1">
      <c r="A856" s="187"/>
    </row>
    <row r="857" spans="1:1">
      <c r="A857" s="187"/>
    </row>
    <row r="858" spans="1:1">
      <c r="A858" s="187"/>
    </row>
    <row r="859" spans="1:1">
      <c r="A859" s="187"/>
    </row>
    <row r="860" spans="1:1">
      <c r="A860" s="187"/>
    </row>
    <row r="861" spans="1:1">
      <c r="A861" s="187"/>
    </row>
    <row r="862" spans="1:1">
      <c r="A862" s="187"/>
    </row>
    <row r="863" spans="1:1">
      <c r="A863" s="187"/>
    </row>
    <row r="864" spans="1:1">
      <c r="A864" s="187"/>
    </row>
    <row r="865" spans="1:1">
      <c r="A865" s="187"/>
    </row>
    <row r="866" spans="1:1">
      <c r="A866" s="187"/>
    </row>
    <row r="867" spans="1:1">
      <c r="A867" s="187"/>
    </row>
    <row r="868" spans="1:1">
      <c r="A868" s="187"/>
    </row>
    <row r="869" spans="1:1">
      <c r="A869" s="187"/>
    </row>
    <row r="870" spans="1:1">
      <c r="A870" s="187"/>
    </row>
    <row r="871" spans="1:1">
      <c r="A871" s="187"/>
    </row>
    <row r="872" spans="1:1">
      <c r="A872" s="187"/>
    </row>
    <row r="873" spans="1:1">
      <c r="A873" s="187"/>
    </row>
    <row r="874" spans="1:1">
      <c r="A874" s="187"/>
    </row>
    <row r="875" spans="1:1">
      <c r="A875" s="187"/>
    </row>
    <row r="876" spans="1:1">
      <c r="A876" s="187"/>
    </row>
    <row r="877" spans="1:1">
      <c r="A877" s="187"/>
    </row>
    <row r="878" spans="1:1">
      <c r="A878" s="187"/>
    </row>
    <row r="879" spans="1:1">
      <c r="A879" s="187"/>
    </row>
    <row r="880" spans="1:1">
      <c r="A880" s="187"/>
    </row>
    <row r="881" spans="1:1">
      <c r="A881" s="187"/>
    </row>
    <row r="882" spans="1:1">
      <c r="A882" s="187"/>
    </row>
    <row r="883" spans="1:1">
      <c r="A883" s="187"/>
    </row>
    <row r="884" spans="1:1">
      <c r="A884" s="187"/>
    </row>
    <row r="885" spans="1:1">
      <c r="A885" s="187"/>
    </row>
    <row r="886" spans="1:1">
      <c r="A886" s="187"/>
    </row>
    <row r="887" spans="1:1">
      <c r="A887" s="187"/>
    </row>
    <row r="888" spans="1:1">
      <c r="A888" s="187"/>
    </row>
    <row r="889" spans="1:1">
      <c r="A889" s="187"/>
    </row>
    <row r="890" spans="1:1">
      <c r="A890" s="187"/>
    </row>
    <row r="891" spans="1:1">
      <c r="A891" s="187"/>
    </row>
    <row r="892" spans="1:1">
      <c r="A892" s="187"/>
    </row>
    <row r="893" spans="1:1">
      <c r="A893" s="187"/>
    </row>
    <row r="894" spans="1:1">
      <c r="A894" s="187"/>
    </row>
    <row r="895" spans="1:1">
      <c r="A895" s="187"/>
    </row>
    <row r="896" spans="1:1">
      <c r="A896" s="187"/>
    </row>
    <row r="897" spans="1:1">
      <c r="A897" s="187"/>
    </row>
    <row r="898" spans="1:1">
      <c r="A898" s="187"/>
    </row>
    <row r="899" spans="1:1">
      <c r="A899" s="187"/>
    </row>
    <row r="900" spans="1:1">
      <c r="A900" s="187"/>
    </row>
    <row r="901" spans="1:1">
      <c r="A901" s="187"/>
    </row>
    <row r="902" spans="1:1">
      <c r="A902" s="187"/>
    </row>
    <row r="903" spans="1:1">
      <c r="A903" s="187"/>
    </row>
    <row r="904" spans="1:1">
      <c r="A904" s="187"/>
    </row>
    <row r="905" spans="1:1">
      <c r="A905" s="187"/>
    </row>
    <row r="906" spans="1:1">
      <c r="A906" s="187"/>
    </row>
    <row r="907" spans="1:1">
      <c r="A907" s="187"/>
    </row>
    <row r="908" spans="1:1">
      <c r="A908" s="187"/>
    </row>
    <row r="909" spans="1:1">
      <c r="A909" s="187"/>
    </row>
    <row r="910" spans="1:1">
      <c r="A910" s="187"/>
    </row>
    <row r="911" spans="1:1">
      <c r="A911" s="187"/>
    </row>
    <row r="912" spans="1:1">
      <c r="A912" s="187"/>
    </row>
    <row r="913" spans="1:1">
      <c r="A913" s="187"/>
    </row>
    <row r="914" spans="1:1">
      <c r="A914" s="187"/>
    </row>
    <row r="915" spans="1:1">
      <c r="A915" s="187"/>
    </row>
    <row r="916" spans="1:1">
      <c r="A916" s="187"/>
    </row>
    <row r="917" spans="1:1">
      <c r="A917" s="187"/>
    </row>
    <row r="918" spans="1:1">
      <c r="A918" s="187"/>
    </row>
    <row r="919" spans="1:1">
      <c r="A919" s="187"/>
    </row>
    <row r="920" spans="1:1">
      <c r="A920" s="187"/>
    </row>
    <row r="921" spans="1:1">
      <c r="A921" s="187"/>
    </row>
    <row r="922" spans="1:1">
      <c r="A922" s="187"/>
    </row>
    <row r="923" spans="1:1">
      <c r="A923" s="187"/>
    </row>
    <row r="924" spans="1:1">
      <c r="A924" s="187"/>
    </row>
    <row r="925" spans="1:1">
      <c r="A925" s="187"/>
    </row>
    <row r="926" spans="1:1">
      <c r="A926" s="187"/>
    </row>
    <row r="927" spans="1:1">
      <c r="A927" s="187"/>
    </row>
    <row r="928" spans="1:1">
      <c r="A928" s="187"/>
    </row>
    <row r="929" spans="1:1">
      <c r="A929" s="187"/>
    </row>
    <row r="930" spans="1:1">
      <c r="A930" s="187"/>
    </row>
    <row r="931" spans="1:1">
      <c r="A931" s="187"/>
    </row>
    <row r="932" spans="1:1">
      <c r="A932" s="187"/>
    </row>
    <row r="933" spans="1:1">
      <c r="A933" s="187"/>
    </row>
    <row r="934" spans="1:1">
      <c r="A934" s="187"/>
    </row>
    <row r="935" spans="1:1">
      <c r="A935" s="187"/>
    </row>
    <row r="936" spans="1:1">
      <c r="A936" s="187"/>
    </row>
    <row r="937" spans="1:1">
      <c r="A937" s="187"/>
    </row>
    <row r="938" spans="1:1">
      <c r="A938" s="187"/>
    </row>
    <row r="939" spans="1:1">
      <c r="A939" s="187"/>
    </row>
    <row r="940" spans="1:1">
      <c r="A940" s="187"/>
    </row>
    <row r="941" spans="1:1">
      <c r="A941" s="187"/>
    </row>
    <row r="942" spans="1:1">
      <c r="A942" s="187"/>
    </row>
    <row r="943" spans="1:1">
      <c r="A943" s="187"/>
    </row>
    <row r="944" spans="1:1">
      <c r="A944" s="187"/>
    </row>
    <row r="945" spans="1:1">
      <c r="A945" s="187"/>
    </row>
    <row r="946" spans="1:1">
      <c r="A946" s="187"/>
    </row>
    <row r="947" spans="1:1">
      <c r="A947" s="187"/>
    </row>
    <row r="948" spans="1:1">
      <c r="A948" s="187"/>
    </row>
    <row r="949" spans="1:1">
      <c r="A949" s="187"/>
    </row>
    <row r="950" spans="1:1">
      <c r="A950" s="187"/>
    </row>
    <row r="951" spans="1:1">
      <c r="A951" s="187"/>
    </row>
    <row r="952" spans="1:1">
      <c r="A952" s="187"/>
    </row>
    <row r="953" spans="1:1">
      <c r="A953" s="187"/>
    </row>
    <row r="954" spans="1:1">
      <c r="A954" s="187"/>
    </row>
    <row r="955" spans="1:1">
      <c r="A955" s="187"/>
    </row>
    <row r="956" spans="1:1">
      <c r="A956" s="187"/>
    </row>
    <row r="957" spans="1:1">
      <c r="A957" s="187"/>
    </row>
    <row r="958" spans="1:1">
      <c r="A958" s="187"/>
    </row>
    <row r="959" spans="1:1">
      <c r="A959" s="187"/>
    </row>
    <row r="960" spans="1:1">
      <c r="A960" s="187"/>
    </row>
    <row r="961" spans="1:1">
      <c r="A961" s="187"/>
    </row>
    <row r="962" spans="1:1">
      <c r="A962" s="187"/>
    </row>
    <row r="963" spans="1:1">
      <c r="A963" s="187"/>
    </row>
    <row r="964" spans="1:1">
      <c r="A964" s="187"/>
    </row>
    <row r="965" spans="1:1">
      <c r="A965" s="187"/>
    </row>
    <row r="966" spans="1:1">
      <c r="A966" s="187"/>
    </row>
    <row r="967" spans="1:1">
      <c r="A967" s="187"/>
    </row>
    <row r="968" spans="1:1">
      <c r="A968" s="187"/>
    </row>
    <row r="969" spans="1:1">
      <c r="A969" s="187"/>
    </row>
    <row r="970" spans="1:1">
      <c r="A970" s="187"/>
    </row>
    <row r="971" spans="1:1">
      <c r="A971" s="187"/>
    </row>
    <row r="972" spans="1:1">
      <c r="A972" s="187"/>
    </row>
    <row r="973" spans="1:1">
      <c r="A973" s="187"/>
    </row>
    <row r="974" spans="1:1">
      <c r="A974" s="187"/>
    </row>
    <row r="975" spans="1:1">
      <c r="A975" s="187"/>
    </row>
    <row r="976" spans="1:1">
      <c r="A976" s="187"/>
    </row>
    <row r="977" spans="1:1">
      <c r="A977" s="187"/>
    </row>
    <row r="978" spans="1:1">
      <c r="A978" s="187"/>
    </row>
    <row r="979" spans="1:1">
      <c r="A979" s="187"/>
    </row>
    <row r="980" spans="1:1">
      <c r="A980" s="187"/>
    </row>
    <row r="981" spans="1:1">
      <c r="A981" s="187"/>
    </row>
    <row r="982" spans="1:1">
      <c r="A982" s="187"/>
    </row>
    <row r="983" spans="1:1">
      <c r="A983" s="187"/>
    </row>
    <row r="984" spans="1:1">
      <c r="A984" s="187"/>
    </row>
    <row r="985" spans="1:1">
      <c r="A985" s="187"/>
    </row>
    <row r="986" spans="1:1">
      <c r="A986" s="187"/>
    </row>
    <row r="987" spans="1:1">
      <c r="A987" s="187"/>
    </row>
    <row r="988" spans="1:1">
      <c r="A988" s="187"/>
    </row>
    <row r="989" spans="1:1">
      <c r="A989" s="187"/>
    </row>
    <row r="990" spans="1:1">
      <c r="A990" s="187"/>
    </row>
    <row r="991" spans="1:1">
      <c r="A991" s="187"/>
    </row>
    <row r="992" spans="1:1">
      <c r="A992" s="187"/>
    </row>
    <row r="993" spans="1:1">
      <c r="A993" s="187"/>
    </row>
    <row r="994" spans="1:1">
      <c r="A994" s="187"/>
    </row>
    <row r="995" spans="1:1">
      <c r="A995" s="187"/>
    </row>
    <row r="996" spans="1:1">
      <c r="A996" s="187"/>
    </row>
    <row r="997" spans="1:1">
      <c r="A997" s="187"/>
    </row>
    <row r="998" spans="1:1">
      <c r="A998" s="187"/>
    </row>
    <row r="999" spans="1:1">
      <c r="A999" s="187"/>
    </row>
    <row r="1000" spans="1:1">
      <c r="A1000" s="187"/>
    </row>
    <row r="1001" spans="1:1">
      <c r="A1001" s="187"/>
    </row>
    <row r="1002" spans="1:1">
      <c r="A1002" s="187"/>
    </row>
    <row r="1003" spans="1:1">
      <c r="A1003" s="187"/>
    </row>
    <row r="1004" spans="1:1">
      <c r="A1004" s="187"/>
    </row>
    <row r="1005" spans="1:1">
      <c r="A1005" s="187"/>
    </row>
    <row r="1006" spans="1:1">
      <c r="A1006" s="187"/>
    </row>
    <row r="1007" spans="1:1">
      <c r="A1007" s="187"/>
    </row>
    <row r="1008" spans="1:1">
      <c r="A1008" s="187"/>
    </row>
    <row r="1009" spans="1:1">
      <c r="A1009" s="187"/>
    </row>
    <row r="1010" spans="1:1">
      <c r="A1010" s="187"/>
    </row>
    <row r="1011" spans="1:1">
      <c r="A1011" s="187"/>
    </row>
    <row r="1012" spans="1:1">
      <c r="A1012" s="187"/>
    </row>
    <row r="1013" spans="1:1">
      <c r="A1013" s="187"/>
    </row>
    <row r="1014" spans="1:1">
      <c r="A1014" s="187"/>
    </row>
    <row r="1015" spans="1:1">
      <c r="A1015" s="187"/>
    </row>
    <row r="1016" spans="1:1">
      <c r="A1016" s="187"/>
    </row>
    <row r="1017" spans="1:1">
      <c r="A1017" s="187"/>
    </row>
    <row r="1018" spans="1:1">
      <c r="A1018" s="187"/>
    </row>
    <row r="1019" spans="1:1">
      <c r="A1019" s="187"/>
    </row>
    <row r="1020" spans="1:1">
      <c r="A1020" s="187"/>
    </row>
    <row r="1021" spans="1:1">
      <c r="A1021" s="187"/>
    </row>
    <row r="1022" spans="1:1">
      <c r="A1022" s="187"/>
    </row>
    <row r="1023" spans="1:1">
      <c r="A1023" s="187"/>
    </row>
    <row r="1024" spans="1:1">
      <c r="A1024" s="187"/>
    </row>
    <row r="1025" spans="1:1">
      <c r="A1025" s="187"/>
    </row>
    <row r="1026" spans="1:1">
      <c r="A1026" s="187"/>
    </row>
    <row r="1027" spans="1:1">
      <c r="A1027" s="187"/>
    </row>
    <row r="1028" spans="1:1">
      <c r="A1028" s="187"/>
    </row>
    <row r="1029" spans="1:1">
      <c r="A1029" s="187"/>
    </row>
    <row r="1030" spans="1:1">
      <c r="A1030" s="187"/>
    </row>
    <row r="1031" spans="1:1">
      <c r="A1031" s="187"/>
    </row>
    <row r="1032" spans="1:1">
      <c r="A1032" s="187"/>
    </row>
    <row r="1033" spans="1:1">
      <c r="A1033" s="187"/>
    </row>
    <row r="1034" spans="1:1">
      <c r="A1034" s="187"/>
    </row>
    <row r="1035" spans="1:1">
      <c r="A1035" s="187"/>
    </row>
    <row r="1036" spans="1:1">
      <c r="A1036" s="187"/>
    </row>
    <row r="1037" spans="1:1">
      <c r="A1037" s="187"/>
    </row>
    <row r="1038" spans="1:1">
      <c r="A1038" s="187"/>
    </row>
    <row r="1039" spans="1:1">
      <c r="A1039" s="187"/>
    </row>
    <row r="1040" spans="1:1">
      <c r="A1040" s="187"/>
    </row>
    <row r="1041" spans="1:1">
      <c r="A1041" s="187"/>
    </row>
    <row r="1042" spans="1:1">
      <c r="A1042" s="187"/>
    </row>
    <row r="1043" spans="1:1">
      <c r="A1043" s="187"/>
    </row>
    <row r="1044" spans="1:1">
      <c r="A1044" s="187"/>
    </row>
    <row r="1045" spans="1:1">
      <c r="A1045" s="187"/>
    </row>
    <row r="1046" spans="1:1">
      <c r="A1046" s="187"/>
    </row>
    <row r="1047" spans="1:1">
      <c r="A1047" s="187"/>
    </row>
    <row r="1048" spans="1:1">
      <c r="A1048" s="187"/>
    </row>
    <row r="1049" spans="1:1">
      <c r="A1049" s="187"/>
    </row>
    <row r="1050" spans="1:1">
      <c r="A1050" s="187"/>
    </row>
    <row r="1051" spans="1:1">
      <c r="A1051" s="187"/>
    </row>
    <row r="1052" spans="1:1">
      <c r="A1052" s="187"/>
    </row>
    <row r="1053" spans="1:1">
      <c r="A1053" s="187"/>
    </row>
    <row r="1054" spans="1:1">
      <c r="A1054" s="187"/>
    </row>
    <row r="1055" spans="1:1">
      <c r="A1055" s="187"/>
    </row>
    <row r="1056" spans="1:1">
      <c r="A1056" s="187"/>
    </row>
    <row r="1057" spans="1:1">
      <c r="A1057" s="187"/>
    </row>
    <row r="1058" spans="1:1">
      <c r="A1058" s="187"/>
    </row>
    <row r="1059" spans="1:1">
      <c r="A1059" s="187"/>
    </row>
    <row r="1060" spans="1:1">
      <c r="A1060" s="187"/>
    </row>
    <row r="1061" spans="1:1">
      <c r="A1061" s="187"/>
    </row>
    <row r="1062" spans="1:1">
      <c r="A1062" s="187"/>
    </row>
    <row r="1063" spans="1:1">
      <c r="A1063" s="187"/>
    </row>
    <row r="1064" spans="1:1">
      <c r="A1064" s="187"/>
    </row>
    <row r="1065" spans="1:1">
      <c r="A1065" s="187"/>
    </row>
    <row r="1066" spans="1:1">
      <c r="A1066" s="187"/>
    </row>
    <row r="1067" spans="1:1">
      <c r="A1067" s="187"/>
    </row>
    <row r="1068" spans="1:1">
      <c r="A1068" s="187"/>
    </row>
    <row r="1069" spans="1:1">
      <c r="A1069" s="187"/>
    </row>
    <row r="1070" spans="1:1">
      <c r="A1070" s="187"/>
    </row>
    <row r="1071" spans="1:1">
      <c r="A1071" s="187"/>
    </row>
    <row r="1072" spans="1:1">
      <c r="A1072" s="187"/>
    </row>
    <row r="1073" spans="1:1">
      <c r="A1073" s="187"/>
    </row>
    <row r="1074" spans="1:1">
      <c r="A1074" s="187"/>
    </row>
    <row r="1075" spans="1:1">
      <c r="A1075" s="187"/>
    </row>
    <row r="1076" spans="1:1">
      <c r="A1076" s="187"/>
    </row>
    <row r="1077" spans="1:1">
      <c r="A1077" s="187"/>
    </row>
    <row r="1078" spans="1:1">
      <c r="A1078" s="187"/>
    </row>
    <row r="1079" spans="1:1">
      <c r="A1079" s="187"/>
    </row>
    <row r="1080" spans="1:1">
      <c r="A1080" s="187"/>
    </row>
    <row r="1081" spans="1:1">
      <c r="A1081" s="187"/>
    </row>
    <row r="1082" spans="1:1">
      <c r="A1082" s="187"/>
    </row>
    <row r="1083" spans="1:1">
      <c r="A1083" s="187"/>
    </row>
    <row r="1084" spans="1:1">
      <c r="A1084" s="187"/>
    </row>
    <row r="1085" spans="1:1">
      <c r="A1085" s="187"/>
    </row>
    <row r="1086" spans="1:1">
      <c r="A1086" s="187"/>
    </row>
    <row r="1087" spans="1:1">
      <c r="A1087" s="187"/>
    </row>
    <row r="1088" spans="1:1">
      <c r="A1088" s="187"/>
    </row>
    <row r="1089" spans="1:1">
      <c r="A1089" s="187"/>
    </row>
    <row r="1090" spans="1:1">
      <c r="A1090" s="187"/>
    </row>
    <row r="1091" spans="1:1">
      <c r="A1091" s="187"/>
    </row>
    <row r="1092" spans="1:1">
      <c r="A1092" s="187"/>
    </row>
    <row r="1093" spans="1:1">
      <c r="A1093" s="187"/>
    </row>
    <row r="1094" spans="1:1">
      <c r="A1094" s="187"/>
    </row>
    <row r="1095" spans="1:1">
      <c r="A1095" s="187"/>
    </row>
    <row r="1096" spans="1:1">
      <c r="A1096" s="187"/>
    </row>
    <row r="1097" spans="1:1">
      <c r="A1097" s="187"/>
    </row>
    <row r="1098" spans="1:1">
      <c r="A1098" s="187"/>
    </row>
    <row r="1099" spans="1:1">
      <c r="A1099" s="187"/>
    </row>
    <row r="1100" spans="1:1">
      <c r="A1100" s="187"/>
    </row>
    <row r="1101" spans="1:1">
      <c r="A1101" s="187"/>
    </row>
    <row r="1102" spans="1:1">
      <c r="A1102" s="187"/>
    </row>
    <row r="1103" spans="1:1">
      <c r="A1103" s="187"/>
    </row>
    <row r="1104" spans="1:1">
      <c r="A1104" s="187"/>
    </row>
    <row r="1105" spans="1:1">
      <c r="A1105" s="187"/>
    </row>
    <row r="1106" spans="1:1">
      <c r="A1106" s="187"/>
    </row>
    <row r="1107" spans="1:1">
      <c r="A1107" s="187"/>
    </row>
    <row r="1108" spans="1:1">
      <c r="A1108" s="187"/>
    </row>
    <row r="1109" spans="1:1">
      <c r="A1109" s="187"/>
    </row>
    <row r="1110" spans="1:1">
      <c r="A1110" s="187"/>
    </row>
    <row r="1111" spans="1:1">
      <c r="A1111" s="187"/>
    </row>
    <row r="1112" spans="1:1">
      <c r="A1112" s="187"/>
    </row>
    <row r="1113" spans="1:1">
      <c r="A1113" s="187"/>
    </row>
    <row r="1114" spans="1:1">
      <c r="A1114" s="187"/>
    </row>
    <row r="1115" spans="1:1">
      <c r="A1115" s="187"/>
    </row>
    <row r="1116" spans="1:1">
      <c r="A1116" s="187"/>
    </row>
    <row r="1117" spans="1:1">
      <c r="A1117" s="187"/>
    </row>
    <row r="1118" spans="1:1">
      <c r="A1118" s="187"/>
    </row>
    <row r="1119" spans="1:1">
      <c r="A1119" s="187"/>
    </row>
    <row r="1120" spans="1:1">
      <c r="A1120" s="187"/>
    </row>
    <row r="1121" spans="1:1">
      <c r="A1121" s="187"/>
    </row>
    <row r="1122" spans="1:1">
      <c r="A1122" s="187"/>
    </row>
    <row r="1123" spans="1:1">
      <c r="A1123" s="187"/>
    </row>
    <row r="1124" spans="1:1">
      <c r="A1124" s="187"/>
    </row>
    <row r="1125" spans="1:1">
      <c r="A1125" s="187"/>
    </row>
    <row r="1126" spans="1:1">
      <c r="A1126" s="187"/>
    </row>
    <row r="1127" spans="1:1">
      <c r="A1127" s="187"/>
    </row>
    <row r="1128" spans="1:1">
      <c r="A1128" s="187"/>
    </row>
    <row r="1129" spans="1:1">
      <c r="A1129" s="187"/>
    </row>
    <row r="1130" spans="1:1">
      <c r="A1130" s="187"/>
    </row>
    <row r="1131" spans="1:1">
      <c r="A1131" s="187"/>
    </row>
    <row r="1132" spans="1:1">
      <c r="A1132" s="187"/>
    </row>
    <row r="1133" spans="1:1">
      <c r="A1133" s="187"/>
    </row>
    <row r="1134" spans="1:1">
      <c r="A1134" s="187"/>
    </row>
    <row r="1135" spans="1:1">
      <c r="A1135" s="187"/>
    </row>
    <row r="1136" spans="1:1">
      <c r="A1136" s="187"/>
    </row>
    <row r="1137" spans="1:1">
      <c r="A1137" s="187"/>
    </row>
    <row r="1138" spans="1:1">
      <c r="A1138" s="187"/>
    </row>
    <row r="1139" spans="1:1">
      <c r="A1139" s="187"/>
    </row>
    <row r="1140" spans="1:1">
      <c r="A1140" s="187"/>
    </row>
    <row r="1141" spans="1:1">
      <c r="A1141" s="187"/>
    </row>
    <row r="1142" spans="1:1">
      <c r="A1142" s="187"/>
    </row>
    <row r="1143" spans="1:1">
      <c r="A1143" s="187"/>
    </row>
    <row r="1144" spans="1:1">
      <c r="A1144" s="187"/>
    </row>
    <row r="1145" spans="1:1">
      <c r="A1145" s="187"/>
    </row>
    <row r="1146" spans="1:1">
      <c r="A1146" s="187"/>
    </row>
    <row r="1147" spans="1:1">
      <c r="A1147" s="187"/>
    </row>
    <row r="1148" spans="1:1">
      <c r="A1148" s="187"/>
    </row>
    <row r="1149" spans="1:1">
      <c r="A1149" s="187"/>
    </row>
    <row r="1150" spans="1:1">
      <c r="A1150" s="187"/>
    </row>
    <row r="1151" spans="1:1">
      <c r="A1151" s="187"/>
    </row>
    <row r="1152" spans="1:1">
      <c r="A1152" s="187"/>
    </row>
    <row r="1153" spans="1:1">
      <c r="A1153" s="187"/>
    </row>
    <row r="1154" spans="1:1">
      <c r="A1154" s="187"/>
    </row>
    <row r="1155" spans="1:1">
      <c r="A1155" s="187"/>
    </row>
    <row r="1156" spans="1:1">
      <c r="A1156" s="187"/>
    </row>
    <row r="1157" spans="1:1">
      <c r="A1157" s="187"/>
    </row>
    <row r="1158" spans="1:1">
      <c r="A1158" s="187"/>
    </row>
    <row r="1159" spans="1:1">
      <c r="A1159" s="187"/>
    </row>
    <row r="1160" spans="1:1">
      <c r="A1160" s="187"/>
    </row>
    <row r="1161" spans="1:1">
      <c r="A1161" s="187"/>
    </row>
    <row r="1162" spans="1:1">
      <c r="A1162" s="187"/>
    </row>
    <row r="1163" spans="1:1">
      <c r="A1163" s="187"/>
    </row>
    <row r="1164" spans="1:1">
      <c r="A1164" s="187"/>
    </row>
    <row r="1165" spans="1:1">
      <c r="A1165" s="187"/>
    </row>
    <row r="1166" spans="1:1">
      <c r="A1166" s="187"/>
    </row>
    <row r="1167" spans="1:1">
      <c r="A1167" s="187"/>
    </row>
    <row r="1168" spans="1:1">
      <c r="A1168" s="187"/>
    </row>
    <row r="1169" spans="1:1">
      <c r="A1169" s="187"/>
    </row>
    <row r="1170" spans="1:1">
      <c r="A1170" s="187"/>
    </row>
    <row r="1171" spans="1:1">
      <c r="A1171" s="187"/>
    </row>
    <row r="1172" spans="1:1">
      <c r="A1172" s="187"/>
    </row>
    <row r="1173" spans="1:1">
      <c r="A1173" s="187"/>
    </row>
    <row r="1174" spans="1:1">
      <c r="A1174" s="187"/>
    </row>
    <row r="1175" spans="1:1">
      <c r="A1175" s="187"/>
    </row>
    <row r="1176" spans="1:1">
      <c r="A1176" s="187"/>
    </row>
    <row r="1177" spans="1:1">
      <c r="A1177" s="187"/>
    </row>
    <row r="1178" spans="1:1">
      <c r="A1178" s="187"/>
    </row>
    <row r="1179" spans="1:1">
      <c r="A1179" s="187"/>
    </row>
    <row r="1180" spans="1:1">
      <c r="A1180" s="187"/>
    </row>
    <row r="1181" spans="1:1">
      <c r="A1181" s="187"/>
    </row>
    <row r="1182" spans="1:1">
      <c r="A1182" s="187"/>
    </row>
    <row r="1183" spans="1:1">
      <c r="A1183" s="187"/>
    </row>
    <row r="1184" spans="1:1">
      <c r="A1184" s="187"/>
    </row>
    <row r="1185" spans="1:1">
      <c r="A1185" s="187"/>
    </row>
    <row r="1186" spans="1:1">
      <c r="A1186" s="187"/>
    </row>
    <row r="1187" spans="1:1">
      <c r="A1187" s="187"/>
    </row>
    <row r="1188" spans="1:1">
      <c r="A1188" s="187"/>
    </row>
    <row r="1189" spans="1:1">
      <c r="A1189" s="187"/>
    </row>
    <row r="1190" spans="1:1">
      <c r="A1190" s="187"/>
    </row>
    <row r="1191" spans="1:1">
      <c r="A1191" s="187"/>
    </row>
    <row r="1192" spans="1:1">
      <c r="A1192" s="187"/>
    </row>
    <row r="1193" spans="1:1">
      <c r="A1193" s="187"/>
    </row>
    <row r="1194" spans="1:1">
      <c r="A1194" s="187"/>
    </row>
    <row r="1195" spans="1:1">
      <c r="A1195" s="187"/>
    </row>
    <row r="1196" spans="1:1">
      <c r="A1196" s="187"/>
    </row>
    <row r="1197" spans="1:1">
      <c r="A1197" s="187"/>
    </row>
    <row r="1198" spans="1:1">
      <c r="A1198" s="187"/>
    </row>
    <row r="1199" spans="1:1">
      <c r="A1199" s="187"/>
    </row>
    <row r="1200" spans="1:1">
      <c r="A1200" s="187"/>
    </row>
    <row r="1201" spans="1:1">
      <c r="A1201" s="187"/>
    </row>
    <row r="1202" spans="1:1">
      <c r="A1202" s="187"/>
    </row>
    <row r="1203" spans="1:1">
      <c r="A1203" s="187"/>
    </row>
    <row r="1204" spans="1:1">
      <c r="A1204" s="187"/>
    </row>
    <row r="1205" spans="1:1">
      <c r="A1205" s="187"/>
    </row>
    <row r="1206" spans="1:1">
      <c r="A1206" s="187"/>
    </row>
    <row r="1207" spans="1:1">
      <c r="A1207" s="187"/>
    </row>
    <row r="1208" spans="1:1">
      <c r="A1208" s="187"/>
    </row>
    <row r="1209" spans="1:1">
      <c r="A1209" s="187"/>
    </row>
    <row r="1210" spans="1:1">
      <c r="A1210" s="187"/>
    </row>
    <row r="1211" spans="1:1">
      <c r="A1211" s="187"/>
    </row>
    <row r="1212" spans="1:1">
      <c r="A1212" s="187"/>
    </row>
    <row r="1213" spans="1:1">
      <c r="A1213" s="187"/>
    </row>
    <row r="1214" spans="1:1">
      <c r="A1214" s="187"/>
    </row>
    <row r="1215" spans="1:1">
      <c r="A1215" s="187"/>
    </row>
    <row r="1216" spans="1:1">
      <c r="A1216" s="187"/>
    </row>
    <row r="1217" spans="1:1">
      <c r="A1217" s="187"/>
    </row>
    <row r="1218" spans="1:1">
      <c r="A1218" s="187"/>
    </row>
    <row r="1219" spans="1:1">
      <c r="A1219" s="187"/>
    </row>
    <row r="1220" spans="1:1">
      <c r="A1220" s="187"/>
    </row>
    <row r="1221" spans="1:1">
      <c r="A1221" s="187"/>
    </row>
    <row r="1222" spans="1:1">
      <c r="A1222" s="187"/>
    </row>
    <row r="1223" spans="1:1">
      <c r="A1223" s="187"/>
    </row>
    <row r="1224" spans="1:1">
      <c r="A1224" s="187"/>
    </row>
    <row r="1225" spans="1:1">
      <c r="A1225" s="187"/>
    </row>
    <row r="1226" spans="1:1">
      <c r="A1226" s="187"/>
    </row>
    <row r="1227" spans="1:1">
      <c r="A1227" s="187"/>
    </row>
    <row r="1228" spans="1:1">
      <c r="A1228" s="187"/>
    </row>
    <row r="1229" spans="1:1">
      <c r="A1229" s="187"/>
    </row>
    <row r="1230" spans="1:1">
      <c r="A1230" s="187"/>
    </row>
    <row r="1231" spans="1:1">
      <c r="A1231" s="187"/>
    </row>
    <row r="1232" spans="1:1">
      <c r="A1232" s="187"/>
    </row>
    <row r="1233" spans="1:1">
      <c r="A1233" s="187"/>
    </row>
    <row r="1234" spans="1:1">
      <c r="A1234" s="187"/>
    </row>
    <row r="1235" spans="1:1">
      <c r="A1235" s="187"/>
    </row>
    <row r="1236" spans="1:1">
      <c r="A1236" s="187"/>
    </row>
    <row r="1237" spans="1:1">
      <c r="A1237" s="187"/>
    </row>
    <row r="1238" spans="1:1">
      <c r="A1238" s="187"/>
    </row>
    <row r="1239" spans="1:1">
      <c r="A1239" s="187"/>
    </row>
    <row r="1240" spans="1:1">
      <c r="A1240" s="187"/>
    </row>
    <row r="1241" spans="1:1">
      <c r="A1241" s="187"/>
    </row>
    <row r="1242" spans="1:1">
      <c r="A1242" s="187"/>
    </row>
    <row r="1243" spans="1:1">
      <c r="A1243" s="187"/>
    </row>
    <row r="1244" spans="1:1">
      <c r="A1244" s="187"/>
    </row>
    <row r="1245" spans="1:1">
      <c r="A1245" s="187"/>
    </row>
    <row r="1246" spans="1:1">
      <c r="A1246" s="187"/>
    </row>
    <row r="1247" spans="1:1">
      <c r="A1247" s="187"/>
    </row>
    <row r="1248" spans="1:1">
      <c r="A1248" s="187"/>
    </row>
    <row r="1249" spans="1:1">
      <c r="A1249" s="187"/>
    </row>
    <row r="1250" spans="1:1">
      <c r="A1250" s="187"/>
    </row>
    <row r="1251" spans="1:1">
      <c r="A1251" s="187"/>
    </row>
    <row r="1252" spans="1:1">
      <c r="A1252" s="187"/>
    </row>
    <row r="1253" spans="1:1">
      <c r="A1253" s="187"/>
    </row>
    <row r="1254" spans="1:1">
      <c r="A1254" s="187"/>
    </row>
    <row r="1255" spans="1:1">
      <c r="A1255" s="187"/>
    </row>
    <row r="1256" spans="1:1">
      <c r="A1256" s="187"/>
    </row>
    <row r="1257" spans="1:1">
      <c r="A1257" s="187"/>
    </row>
    <row r="1258" spans="1:1">
      <c r="A1258" s="187"/>
    </row>
    <row r="1259" spans="1:1">
      <c r="A1259" s="187"/>
    </row>
    <row r="1260" spans="1:1">
      <c r="A1260" s="187"/>
    </row>
    <row r="1261" spans="1:1">
      <c r="A1261" s="187"/>
    </row>
    <row r="1262" spans="1:1">
      <c r="A1262" s="187"/>
    </row>
    <row r="1263" spans="1:1">
      <c r="A1263" s="187"/>
    </row>
    <row r="1264" spans="1:1">
      <c r="A1264" s="187"/>
    </row>
    <row r="1265" spans="1:1">
      <c r="A1265" s="187"/>
    </row>
    <row r="1266" spans="1:1">
      <c r="A1266" s="187"/>
    </row>
    <row r="1267" spans="1:1">
      <c r="A1267" s="187"/>
    </row>
    <row r="1268" spans="1:1">
      <c r="A1268" s="187"/>
    </row>
    <row r="1269" spans="1:1">
      <c r="A1269" s="187"/>
    </row>
    <row r="1270" spans="1:1">
      <c r="A1270" s="187"/>
    </row>
    <row r="1271" spans="1:1">
      <c r="A1271" s="187"/>
    </row>
    <row r="1272" spans="1:1">
      <c r="A1272" s="187"/>
    </row>
    <row r="1273" spans="1:1">
      <c r="A1273" s="187"/>
    </row>
    <row r="1274" spans="1:1">
      <c r="A1274" s="187"/>
    </row>
    <row r="1275" spans="1:1">
      <c r="A1275" s="187"/>
    </row>
    <row r="1276" spans="1:1">
      <c r="A1276" s="187"/>
    </row>
    <row r="1277" spans="1:1">
      <c r="A1277" s="187"/>
    </row>
    <row r="1278" spans="1:1">
      <c r="A1278" s="187"/>
    </row>
    <row r="1279" spans="1:1">
      <c r="A1279" s="187"/>
    </row>
    <row r="1280" spans="1:1">
      <c r="A1280" s="187"/>
    </row>
    <row r="1281" spans="1:1">
      <c r="A1281" s="187"/>
    </row>
    <row r="1282" spans="1:1">
      <c r="A1282" s="187"/>
    </row>
    <row r="1283" spans="1:1">
      <c r="A1283" s="187"/>
    </row>
    <row r="1284" spans="1:1">
      <c r="A1284" s="187"/>
    </row>
    <row r="1285" spans="1:1">
      <c r="A1285" s="187"/>
    </row>
    <row r="1286" spans="1:1">
      <c r="A1286" s="187"/>
    </row>
    <row r="1287" spans="1:1">
      <c r="A1287" s="187"/>
    </row>
    <row r="1288" spans="1:1">
      <c r="A1288" s="187"/>
    </row>
    <row r="1289" spans="1:1">
      <c r="A1289" s="187"/>
    </row>
    <row r="1290" spans="1:1">
      <c r="A1290" s="187"/>
    </row>
    <row r="1291" spans="1:1">
      <c r="A1291" s="187"/>
    </row>
    <row r="1292" spans="1:1">
      <c r="A1292" s="187"/>
    </row>
    <row r="1293" spans="1:1">
      <c r="A1293" s="187"/>
    </row>
    <row r="1294" spans="1:1">
      <c r="A1294" s="187"/>
    </row>
    <row r="1295" spans="1:1">
      <c r="A1295" s="187"/>
    </row>
    <row r="1296" spans="1:1">
      <c r="A1296" s="187"/>
    </row>
    <row r="1297" spans="1:1">
      <c r="A1297" s="187"/>
    </row>
    <row r="1298" spans="1:1">
      <c r="A1298" s="187"/>
    </row>
    <row r="1299" spans="1:1">
      <c r="A1299" s="187"/>
    </row>
    <row r="1300" spans="1:1">
      <c r="A1300" s="187"/>
    </row>
    <row r="1301" spans="1:1">
      <c r="A1301" s="187"/>
    </row>
    <row r="1302" spans="1:1">
      <c r="A1302" s="187"/>
    </row>
    <row r="1303" spans="1:1">
      <c r="A1303" s="187"/>
    </row>
    <row r="1304" spans="1:1">
      <c r="A1304" s="187"/>
    </row>
    <row r="1305" spans="1:1">
      <c r="A1305" s="187"/>
    </row>
    <row r="1306" spans="1:1">
      <c r="A1306" s="187"/>
    </row>
    <row r="1307" spans="1:1">
      <c r="A1307" s="187"/>
    </row>
    <row r="1308" spans="1:1">
      <c r="A1308" s="187"/>
    </row>
    <row r="1309" spans="1:1">
      <c r="A1309" s="187"/>
    </row>
    <row r="1310" spans="1:1">
      <c r="A1310" s="187"/>
    </row>
    <row r="1311" spans="1:1">
      <c r="A1311" s="187"/>
    </row>
    <row r="1312" spans="1:1">
      <c r="A1312" s="187"/>
    </row>
    <row r="1313" spans="1:1">
      <c r="A1313" s="187"/>
    </row>
    <row r="1314" spans="1:1">
      <c r="A1314" s="187"/>
    </row>
    <row r="1315" spans="1:1">
      <c r="A1315" s="187"/>
    </row>
    <row r="1316" spans="1:1">
      <c r="A1316" s="187"/>
    </row>
    <row r="1317" spans="1:1">
      <c r="A1317" s="187"/>
    </row>
    <row r="1318" spans="1:1">
      <c r="A1318" s="187"/>
    </row>
    <row r="1319" spans="1:1">
      <c r="A1319" s="187"/>
    </row>
    <row r="1320" spans="1:1">
      <c r="A1320" s="187"/>
    </row>
    <row r="1321" spans="1:1">
      <c r="A1321" s="187"/>
    </row>
    <row r="1322" spans="1:1">
      <c r="A1322" s="187"/>
    </row>
    <row r="1323" spans="1:1">
      <c r="A1323" s="187"/>
    </row>
    <row r="1324" spans="1:1">
      <c r="A1324" s="187"/>
    </row>
    <row r="1325" spans="1:1">
      <c r="A1325" s="187"/>
    </row>
    <row r="1326" spans="1:1">
      <c r="A1326" s="187"/>
    </row>
    <row r="1327" spans="1:1">
      <c r="A1327" s="187"/>
    </row>
    <row r="1328" spans="1:1">
      <c r="A1328" s="187"/>
    </row>
    <row r="1329" spans="1:1">
      <c r="A1329" s="187"/>
    </row>
    <row r="1330" spans="1:1">
      <c r="A1330" s="187"/>
    </row>
    <row r="1331" spans="1:1">
      <c r="A1331" s="187"/>
    </row>
    <row r="1332" spans="1:1">
      <c r="A1332" s="187"/>
    </row>
    <row r="1333" spans="1:1">
      <c r="A1333" s="187"/>
    </row>
    <row r="1334" spans="1:1">
      <c r="A1334" s="187"/>
    </row>
    <row r="1335" spans="1:1">
      <c r="A1335" s="187"/>
    </row>
    <row r="1336" spans="1:1">
      <c r="A1336" s="187"/>
    </row>
    <row r="1337" spans="1:1">
      <c r="A1337" s="187"/>
    </row>
    <row r="1338" spans="1:1">
      <c r="A1338" s="187"/>
    </row>
    <row r="1339" spans="1:1">
      <c r="A1339" s="187"/>
    </row>
    <row r="1340" spans="1:1">
      <c r="A1340" s="187"/>
    </row>
    <row r="1341" spans="1:1">
      <c r="A1341" s="187"/>
    </row>
    <row r="1342" spans="1:1">
      <c r="A1342" s="187"/>
    </row>
    <row r="1343" spans="1:1">
      <c r="A1343" s="187"/>
    </row>
    <row r="1344" spans="1:1">
      <c r="A1344" s="187"/>
    </row>
    <row r="1345" spans="1:1">
      <c r="A1345" s="187"/>
    </row>
    <row r="1346" spans="1:1">
      <c r="A1346" s="187"/>
    </row>
    <row r="1347" spans="1:1">
      <c r="A1347" s="187"/>
    </row>
    <row r="1348" spans="1:1">
      <c r="A1348" s="187"/>
    </row>
    <row r="1349" spans="1:1">
      <c r="A1349" s="187"/>
    </row>
    <row r="1350" spans="1:1">
      <c r="A1350" s="187"/>
    </row>
    <row r="1351" spans="1:1">
      <c r="A1351" s="187"/>
    </row>
    <row r="1352" spans="1:1">
      <c r="A1352" s="187"/>
    </row>
    <row r="1353" spans="1:1">
      <c r="A1353" s="187"/>
    </row>
    <row r="1354" spans="1:1">
      <c r="A1354" s="187"/>
    </row>
    <row r="1355" spans="1:1">
      <c r="A1355" s="187"/>
    </row>
    <row r="1356" spans="1:1">
      <c r="A1356" s="187"/>
    </row>
    <row r="1357" spans="1:1">
      <c r="A1357" s="187"/>
    </row>
    <row r="1358" spans="1:1">
      <c r="A1358" s="187"/>
    </row>
    <row r="1359" spans="1:1">
      <c r="A1359" s="187"/>
    </row>
    <row r="1360" spans="1:1">
      <c r="A1360" s="187"/>
    </row>
    <row r="1361" spans="1:1">
      <c r="A1361" s="187"/>
    </row>
    <row r="1362" spans="1:1">
      <c r="A1362" s="187"/>
    </row>
    <row r="1363" spans="1:1">
      <c r="A1363" s="187"/>
    </row>
    <row r="1364" spans="1:1">
      <c r="A1364" s="187"/>
    </row>
    <row r="1365" spans="1:1">
      <c r="A1365" s="187"/>
    </row>
    <row r="1366" spans="1:1">
      <c r="A1366" s="187"/>
    </row>
    <row r="1367" spans="1:1">
      <c r="A1367" s="187"/>
    </row>
    <row r="1368" spans="1:1">
      <c r="A1368" s="187"/>
    </row>
    <row r="1369" spans="1:1">
      <c r="A1369" s="187"/>
    </row>
    <row r="1370" spans="1:1">
      <c r="A1370" s="187"/>
    </row>
    <row r="1371" spans="1:1">
      <c r="A1371" s="187"/>
    </row>
    <row r="1372" spans="1:1">
      <c r="A1372" s="187"/>
    </row>
    <row r="1373" spans="1:1">
      <c r="A1373" s="187"/>
    </row>
    <row r="1374" spans="1:1">
      <c r="A1374" s="187"/>
    </row>
    <row r="1375" spans="1:1">
      <c r="A1375" s="187"/>
    </row>
    <row r="1376" spans="1:1">
      <c r="A1376" s="187"/>
    </row>
    <row r="1377" spans="1:1">
      <c r="A1377" s="187"/>
    </row>
    <row r="1378" spans="1:1">
      <c r="A1378" s="187"/>
    </row>
    <row r="1379" spans="1:1">
      <c r="A1379" s="187"/>
    </row>
    <row r="1380" spans="1:1">
      <c r="A1380" s="187"/>
    </row>
    <row r="1381" spans="1:1">
      <c r="A1381" s="187"/>
    </row>
    <row r="1382" spans="1:1">
      <c r="A1382" s="187"/>
    </row>
    <row r="1383" spans="1:1">
      <c r="A1383" s="187"/>
    </row>
    <row r="1384" spans="1:1">
      <c r="A1384" s="187"/>
    </row>
    <row r="1385" spans="1:1">
      <c r="A1385" s="187"/>
    </row>
    <row r="1386" spans="1:1">
      <c r="A1386" s="187"/>
    </row>
    <row r="1387" spans="1:1">
      <c r="A1387" s="187"/>
    </row>
    <row r="1388" spans="1:1">
      <c r="A1388" s="187"/>
    </row>
    <row r="1389" spans="1:1">
      <c r="A1389" s="187"/>
    </row>
    <row r="1390" spans="1:1">
      <c r="A1390" s="187"/>
    </row>
    <row r="1391" spans="1:1">
      <c r="A1391" s="187"/>
    </row>
    <row r="1392" spans="1:1">
      <c r="A1392" s="187"/>
    </row>
    <row r="1393" spans="1:1">
      <c r="A1393" s="187"/>
    </row>
    <row r="1394" spans="1:1">
      <c r="A1394" s="187"/>
    </row>
    <row r="1395" spans="1:1">
      <c r="A1395" s="187"/>
    </row>
    <row r="1396" spans="1:1">
      <c r="A1396" s="187"/>
    </row>
    <row r="1397" spans="1:1">
      <c r="A1397" s="187"/>
    </row>
    <row r="1398" spans="1:1">
      <c r="A1398" s="187"/>
    </row>
    <row r="1399" spans="1:1">
      <c r="A1399" s="187"/>
    </row>
    <row r="1400" spans="1:1">
      <c r="A1400" s="187"/>
    </row>
    <row r="1401" spans="1:1">
      <c r="A1401" s="187"/>
    </row>
    <row r="1402" spans="1:1">
      <c r="A1402" s="187"/>
    </row>
    <row r="1403" spans="1:1">
      <c r="A1403" s="187"/>
    </row>
    <row r="1404" spans="1:1">
      <c r="A1404" s="187"/>
    </row>
    <row r="1405" spans="1:1">
      <c r="A1405" s="187"/>
    </row>
    <row r="1406" spans="1:1">
      <c r="A1406" s="187"/>
    </row>
    <row r="1407" spans="1:1">
      <c r="A1407" s="187"/>
    </row>
    <row r="1408" spans="1:1">
      <c r="A1408" s="187"/>
    </row>
    <row r="1409" spans="1:1">
      <c r="A1409" s="187"/>
    </row>
    <row r="1410" spans="1:1">
      <c r="A1410" s="187"/>
    </row>
    <row r="1411" spans="1:1">
      <c r="A1411" s="187"/>
    </row>
    <row r="1412" spans="1:1">
      <c r="A1412" s="187"/>
    </row>
    <row r="1413" spans="1:1">
      <c r="A1413" s="187"/>
    </row>
    <row r="1414" spans="1:1">
      <c r="A1414" s="187"/>
    </row>
    <row r="1415" spans="1:1">
      <c r="A1415" s="187"/>
    </row>
    <row r="1416" spans="1:1">
      <c r="A1416" s="187"/>
    </row>
    <row r="1417" spans="1:1">
      <c r="A1417" s="187"/>
    </row>
    <row r="1418" spans="1:1">
      <c r="A1418" s="187"/>
    </row>
    <row r="1419" spans="1:1">
      <c r="A1419" s="187"/>
    </row>
    <row r="1420" spans="1:1">
      <c r="A1420" s="187"/>
    </row>
    <row r="1421" spans="1:1">
      <c r="A1421" s="187"/>
    </row>
    <row r="1422" spans="1:1">
      <c r="A1422" s="187"/>
    </row>
    <row r="1423" spans="1:1">
      <c r="A1423" s="187"/>
    </row>
    <row r="1424" spans="1:1">
      <c r="A1424" s="187"/>
    </row>
    <row r="1425" spans="1:1">
      <c r="A1425" s="187"/>
    </row>
    <row r="1426" spans="1:1">
      <c r="A1426" s="187"/>
    </row>
    <row r="1427" spans="1:1">
      <c r="A1427" s="187"/>
    </row>
    <row r="1428" spans="1:1">
      <c r="A1428" s="187"/>
    </row>
    <row r="1429" spans="1:1">
      <c r="A1429" s="187"/>
    </row>
    <row r="1430" spans="1:1">
      <c r="A1430" s="187"/>
    </row>
    <row r="1431" spans="1:1">
      <c r="A1431" s="187"/>
    </row>
    <row r="1432" spans="1:1">
      <c r="A1432" s="187"/>
    </row>
    <row r="1433" spans="1:1">
      <c r="A1433" s="187"/>
    </row>
    <row r="1434" spans="1:1">
      <c r="A1434" s="187"/>
    </row>
    <row r="1435" spans="1:1">
      <c r="A1435" s="187"/>
    </row>
    <row r="1436" spans="1:1">
      <c r="A1436" s="187"/>
    </row>
    <row r="1437" spans="1:1">
      <c r="A1437" s="187"/>
    </row>
    <row r="1438" spans="1:1">
      <c r="A1438" s="187"/>
    </row>
    <row r="1439" spans="1:1">
      <c r="A1439" s="187"/>
    </row>
    <row r="1440" spans="1:1">
      <c r="A1440" s="187"/>
    </row>
    <row r="1441" spans="1:1">
      <c r="A1441" s="187"/>
    </row>
    <row r="1442" spans="1:1">
      <c r="A1442" s="187"/>
    </row>
    <row r="1443" spans="1:1">
      <c r="A1443" s="187"/>
    </row>
    <row r="1444" spans="1:1">
      <c r="A1444" s="187"/>
    </row>
    <row r="1445" spans="1:1">
      <c r="A1445" s="187"/>
    </row>
    <row r="1446" spans="1:1">
      <c r="A1446" s="187"/>
    </row>
    <row r="1447" spans="1:1">
      <c r="A1447" s="187"/>
    </row>
    <row r="1448" spans="1:1">
      <c r="A1448" s="187"/>
    </row>
    <row r="1449" spans="1:1">
      <c r="A1449" s="187"/>
    </row>
    <row r="1450" spans="1:1">
      <c r="A1450" s="187"/>
    </row>
    <row r="1451" spans="1:1">
      <c r="A1451" s="187"/>
    </row>
    <row r="1452" spans="1:1">
      <c r="A1452" s="187"/>
    </row>
    <row r="1453" spans="1:1">
      <c r="A1453" s="187"/>
    </row>
    <row r="1454" spans="1:1">
      <c r="A1454" s="187"/>
    </row>
    <row r="1455" spans="1:1">
      <c r="A1455" s="187"/>
    </row>
    <row r="1456" spans="1:1">
      <c r="A1456" s="187"/>
    </row>
    <row r="1457" spans="1:1">
      <c r="A1457" s="187"/>
    </row>
    <row r="1458" spans="1:1">
      <c r="A1458" s="187"/>
    </row>
    <row r="1459" spans="1:1">
      <c r="A1459" s="187"/>
    </row>
    <row r="1460" spans="1:1">
      <c r="A1460" s="187"/>
    </row>
    <row r="1461" spans="1:1">
      <c r="A1461" s="187"/>
    </row>
    <row r="1462" spans="1:1">
      <c r="A1462" s="187"/>
    </row>
    <row r="1463" spans="1:1">
      <c r="A1463" s="187"/>
    </row>
    <row r="1464" spans="1:1">
      <c r="A1464" s="187"/>
    </row>
    <row r="1465" spans="1:1">
      <c r="A1465" s="187"/>
    </row>
    <row r="1466" spans="1:1">
      <c r="A1466" s="187"/>
    </row>
    <row r="1467" spans="1:1">
      <c r="A1467" s="187"/>
    </row>
    <row r="1468" spans="1:1">
      <c r="A1468" s="187"/>
    </row>
    <row r="1469" spans="1:1">
      <c r="A1469" s="187"/>
    </row>
    <row r="1470" spans="1:1">
      <c r="A1470" s="187"/>
    </row>
    <row r="1471" spans="1:1">
      <c r="A1471" s="187"/>
    </row>
    <row r="1472" spans="1:1">
      <c r="A1472" s="187"/>
    </row>
    <row r="1473" spans="1:1">
      <c r="A1473" s="187"/>
    </row>
    <row r="1474" spans="1:1">
      <c r="A1474" s="187"/>
    </row>
    <row r="1475" spans="1:1">
      <c r="A1475" s="187"/>
    </row>
    <row r="1476" spans="1:1">
      <c r="A1476" s="187"/>
    </row>
    <row r="1477" spans="1:1">
      <c r="A1477" s="187"/>
    </row>
    <row r="1478" spans="1:1">
      <c r="A1478" s="187"/>
    </row>
    <row r="1479" spans="1:1">
      <c r="A1479" s="187"/>
    </row>
    <row r="1480" spans="1:1">
      <c r="A1480" s="187"/>
    </row>
    <row r="1481" spans="1:1">
      <c r="A1481" s="187"/>
    </row>
    <row r="1482" spans="1:1">
      <c r="A1482" s="187"/>
    </row>
    <row r="1483" spans="1:1">
      <c r="A1483" s="187"/>
    </row>
    <row r="1484" spans="1:1">
      <c r="A1484" s="187"/>
    </row>
    <row r="1485" spans="1:1">
      <c r="A1485" s="187"/>
    </row>
    <row r="1486" spans="1:1">
      <c r="A1486" s="187"/>
    </row>
    <row r="1487" spans="1:1">
      <c r="A1487" s="187"/>
    </row>
    <row r="1488" spans="1:1">
      <c r="A1488" s="187"/>
    </row>
    <row r="1489" spans="1:1">
      <c r="A1489" s="187"/>
    </row>
    <row r="1490" spans="1:1">
      <c r="A1490" s="187"/>
    </row>
    <row r="1491" spans="1:1">
      <c r="A1491" s="187"/>
    </row>
    <row r="1492" spans="1:1">
      <c r="A1492" s="187"/>
    </row>
    <row r="1493" spans="1:1">
      <c r="A1493" s="187"/>
    </row>
    <row r="1494" spans="1:1">
      <c r="A1494" s="187"/>
    </row>
    <row r="1495" spans="1:1">
      <c r="A1495" s="187"/>
    </row>
    <row r="1496" spans="1:1">
      <c r="A1496" s="187"/>
    </row>
    <row r="1497" spans="1:1">
      <c r="A1497" s="187"/>
    </row>
    <row r="1498" spans="1:1">
      <c r="A1498" s="187"/>
    </row>
    <row r="1499" spans="1:1">
      <c r="A1499" s="187"/>
    </row>
    <row r="1500" spans="1:1">
      <c r="A1500" s="187"/>
    </row>
    <row r="1501" spans="1:1">
      <c r="A1501" s="187"/>
    </row>
    <row r="1502" spans="1:1">
      <c r="A1502" s="187"/>
    </row>
    <row r="1503" spans="1:1">
      <c r="A1503" s="187"/>
    </row>
    <row r="1504" spans="1:1">
      <c r="A1504" s="187"/>
    </row>
    <row r="1505" spans="1:1">
      <c r="A1505" s="187"/>
    </row>
    <row r="1506" spans="1:1">
      <c r="A1506" s="187"/>
    </row>
    <row r="1507" spans="1:1">
      <c r="A1507" s="187"/>
    </row>
    <row r="1508" spans="1:1">
      <c r="A1508" s="187"/>
    </row>
    <row r="1509" spans="1:1">
      <c r="A1509" s="187"/>
    </row>
    <row r="1510" spans="1:1">
      <c r="A1510" s="187"/>
    </row>
    <row r="1511" spans="1:1">
      <c r="A1511" s="187"/>
    </row>
    <row r="1512" spans="1:1">
      <c r="A1512" s="187"/>
    </row>
    <row r="1513" spans="1:1">
      <c r="A1513" s="187"/>
    </row>
    <row r="1514" spans="1:1">
      <c r="A1514" s="187"/>
    </row>
    <row r="1515" spans="1:1">
      <c r="A1515" s="187"/>
    </row>
    <row r="1516" spans="1:1">
      <c r="A1516" s="187"/>
    </row>
    <row r="1517" spans="1:1">
      <c r="A1517" s="187"/>
    </row>
    <row r="1518" spans="1:1">
      <c r="A1518" s="187"/>
    </row>
    <row r="1519" spans="1:1">
      <c r="A1519" s="187"/>
    </row>
    <row r="1520" spans="1:1">
      <c r="A1520" s="187"/>
    </row>
    <row r="1521" spans="1:1">
      <c r="A1521" s="187"/>
    </row>
    <row r="1522" spans="1:1">
      <c r="A1522" s="187"/>
    </row>
    <row r="1523" spans="1:1">
      <c r="A1523" s="187"/>
    </row>
    <row r="1524" spans="1:1">
      <c r="A1524" s="187"/>
    </row>
    <row r="1525" spans="1:1">
      <c r="A1525" s="187"/>
    </row>
    <row r="1526" spans="1:1">
      <c r="A1526" s="187"/>
    </row>
    <row r="1527" spans="1:1">
      <c r="A1527" s="187"/>
    </row>
    <row r="1528" spans="1:1">
      <c r="A1528" s="187"/>
    </row>
    <row r="1529" spans="1:1">
      <c r="A1529" s="187"/>
    </row>
    <row r="1530" spans="1:1">
      <c r="A1530" s="187"/>
    </row>
    <row r="1531" spans="1:1">
      <c r="A1531" s="187"/>
    </row>
    <row r="1532" spans="1:1">
      <c r="A1532" s="187"/>
    </row>
    <row r="1533" spans="1:1">
      <c r="A1533" s="187"/>
    </row>
    <row r="1534" spans="1:1">
      <c r="A1534" s="187"/>
    </row>
    <row r="1535" spans="1:1">
      <c r="A1535" s="187"/>
    </row>
    <row r="1536" spans="1:1">
      <c r="A1536" s="187"/>
    </row>
    <row r="1537" spans="1:1">
      <c r="A1537" s="187"/>
    </row>
    <row r="1538" spans="1:1">
      <c r="A1538" s="187"/>
    </row>
    <row r="1539" spans="1:1">
      <c r="A1539" s="187"/>
    </row>
    <row r="1540" spans="1:1">
      <c r="A1540" s="187"/>
    </row>
    <row r="1541" spans="1:1">
      <c r="A1541" s="187"/>
    </row>
    <row r="1542" spans="1:1">
      <c r="A1542" s="187"/>
    </row>
    <row r="1543" spans="1:1">
      <c r="A1543" s="187"/>
    </row>
    <row r="1544" spans="1:1">
      <c r="A1544" s="187"/>
    </row>
    <row r="1545" spans="1:1">
      <c r="A1545" s="187"/>
    </row>
    <row r="1546" spans="1:1">
      <c r="A1546" s="187"/>
    </row>
    <row r="1547" spans="1:1">
      <c r="A1547" s="187"/>
    </row>
    <row r="1548" spans="1:1">
      <c r="A1548" s="187"/>
    </row>
    <row r="1549" spans="1:1">
      <c r="A1549" s="187"/>
    </row>
    <row r="1550" spans="1:1">
      <c r="A1550" s="187"/>
    </row>
    <row r="1551" spans="1:1">
      <c r="A1551" s="187"/>
    </row>
    <row r="1552" spans="1:1">
      <c r="A1552" s="187"/>
    </row>
    <row r="1553" spans="1:1">
      <c r="A1553" s="187"/>
    </row>
    <row r="1554" spans="1:1">
      <c r="A1554" s="187"/>
    </row>
    <row r="1555" spans="1:1">
      <c r="A1555" s="187"/>
    </row>
    <row r="1556" spans="1:1">
      <c r="A1556" s="187"/>
    </row>
    <row r="1557" spans="1:1">
      <c r="A1557" s="187"/>
    </row>
    <row r="1558" spans="1:1">
      <c r="A1558" s="187"/>
    </row>
    <row r="1559" spans="1:1">
      <c r="A1559" s="187"/>
    </row>
    <row r="1560" spans="1:1">
      <c r="A1560" s="187"/>
    </row>
    <row r="1561" spans="1:1">
      <c r="A1561" s="187"/>
    </row>
    <row r="1562" spans="1:1">
      <c r="A1562" s="187"/>
    </row>
    <row r="1563" spans="1:1">
      <c r="A1563" s="187"/>
    </row>
    <row r="1564" spans="1:1">
      <c r="A1564" s="187"/>
    </row>
    <row r="1565" spans="1:1">
      <c r="A1565" s="187"/>
    </row>
    <row r="1566" spans="1:1">
      <c r="A1566" s="187"/>
    </row>
    <row r="1567" spans="1:1">
      <c r="A1567" s="187"/>
    </row>
    <row r="1568" spans="1:1">
      <c r="A1568" s="187"/>
    </row>
    <row r="1569" spans="1:1">
      <c r="A1569" s="187"/>
    </row>
    <row r="1570" spans="1:1">
      <c r="A1570" s="187"/>
    </row>
    <row r="1571" spans="1:1">
      <c r="A1571" s="187"/>
    </row>
    <row r="1572" spans="1:1">
      <c r="A1572" s="187"/>
    </row>
    <row r="1573" spans="1:1">
      <c r="A1573" s="187"/>
    </row>
    <row r="1574" spans="1:1">
      <c r="A1574" s="187"/>
    </row>
    <row r="1575" spans="1:1">
      <c r="A1575" s="187"/>
    </row>
    <row r="1576" spans="1:1">
      <c r="A1576" s="187"/>
    </row>
    <row r="1577" spans="1:1">
      <c r="A1577" s="187"/>
    </row>
    <row r="1578" spans="1:1">
      <c r="A1578" s="187"/>
    </row>
    <row r="1579" spans="1:1">
      <c r="A1579" s="187"/>
    </row>
    <row r="1580" spans="1:1">
      <c r="A1580" s="187"/>
    </row>
    <row r="1581" spans="1:1">
      <c r="A1581" s="187"/>
    </row>
    <row r="1582" spans="1:1">
      <c r="A1582" s="187"/>
    </row>
    <row r="1583" spans="1:1">
      <c r="A1583" s="187"/>
    </row>
    <row r="1584" spans="1:1">
      <c r="A1584" s="187"/>
    </row>
    <row r="1585" spans="1:1">
      <c r="A1585" s="187"/>
    </row>
    <row r="1586" spans="1:1">
      <c r="A1586" s="187"/>
    </row>
    <row r="1587" spans="1:1">
      <c r="A1587" s="187"/>
    </row>
    <row r="1588" spans="1:1">
      <c r="A1588" s="187"/>
    </row>
    <row r="1589" spans="1:1">
      <c r="A1589" s="187"/>
    </row>
    <row r="1590" spans="1:1">
      <c r="A1590" s="187"/>
    </row>
    <row r="1591" spans="1:1">
      <c r="A1591" s="187"/>
    </row>
    <row r="1592" spans="1:1">
      <c r="A1592" s="187"/>
    </row>
    <row r="1593" spans="1:1">
      <c r="A1593" s="187"/>
    </row>
    <row r="1594" spans="1:1">
      <c r="A1594" s="187"/>
    </row>
    <row r="1595" spans="1:1">
      <c r="A1595" s="187"/>
    </row>
    <row r="1596" spans="1:1">
      <c r="A1596" s="187"/>
    </row>
    <row r="1597" spans="1:1">
      <c r="A1597" s="187"/>
    </row>
    <row r="1598" spans="1:1">
      <c r="A1598" s="187"/>
    </row>
    <row r="1599" spans="1:1">
      <c r="A1599" s="187"/>
    </row>
    <row r="1600" spans="1:1">
      <c r="A1600" s="187"/>
    </row>
    <row r="1601" spans="1:1">
      <c r="A1601" s="187"/>
    </row>
    <row r="1602" spans="1:1">
      <c r="A1602" s="187"/>
    </row>
    <row r="1603" spans="1:1">
      <c r="A1603" s="187"/>
    </row>
    <row r="1604" spans="1:1">
      <c r="A1604" s="187"/>
    </row>
    <row r="1605" spans="1:1">
      <c r="A1605" s="187"/>
    </row>
    <row r="1606" spans="1:1">
      <c r="A1606" s="187"/>
    </row>
    <row r="1607" spans="1:1">
      <c r="A1607" s="187"/>
    </row>
    <row r="1608" spans="1:1">
      <c r="A1608" s="187"/>
    </row>
    <row r="1609" spans="1:1">
      <c r="A1609" s="187"/>
    </row>
    <row r="1610" spans="1:1">
      <c r="A1610" s="187"/>
    </row>
    <row r="1611" spans="1:1">
      <c r="A1611" s="187"/>
    </row>
    <row r="1612" spans="1:1">
      <c r="A1612" s="187"/>
    </row>
    <row r="1613" spans="1:1">
      <c r="A1613" s="187"/>
    </row>
    <row r="1614" spans="1:1">
      <c r="A1614" s="187"/>
    </row>
    <row r="1615" spans="1:1">
      <c r="A1615" s="187"/>
    </row>
    <row r="1616" spans="1:1">
      <c r="A1616" s="187"/>
    </row>
    <row r="1617" spans="1:1">
      <c r="A1617" s="187"/>
    </row>
    <row r="1618" spans="1:1">
      <c r="A1618" s="187"/>
    </row>
    <row r="1619" spans="1:1">
      <c r="A1619" s="187"/>
    </row>
    <row r="1620" spans="1:1">
      <c r="A1620" s="187"/>
    </row>
    <row r="1621" spans="1:1">
      <c r="A1621" s="187"/>
    </row>
    <row r="1622" spans="1:1">
      <c r="A1622" s="187"/>
    </row>
    <row r="1623" spans="1:1">
      <c r="A1623" s="187"/>
    </row>
    <row r="1624" spans="1:1">
      <c r="A1624" s="187"/>
    </row>
    <row r="1625" spans="1:1">
      <c r="A1625" s="187"/>
    </row>
    <row r="1626" spans="1:1">
      <c r="A1626" s="187"/>
    </row>
    <row r="1627" spans="1:1">
      <c r="A1627" s="187"/>
    </row>
    <row r="1628" spans="1:1">
      <c r="A1628" s="187"/>
    </row>
    <row r="1629" spans="1:1">
      <c r="A1629" s="187"/>
    </row>
    <row r="1630" spans="1:1">
      <c r="A1630" s="187"/>
    </row>
    <row r="1631" spans="1:1">
      <c r="A1631" s="187"/>
    </row>
    <row r="1632" spans="1:1">
      <c r="A1632" s="187"/>
    </row>
    <row r="1633" spans="1:1">
      <c r="A1633" s="187"/>
    </row>
    <row r="1634" spans="1:1">
      <c r="A1634" s="187"/>
    </row>
    <row r="1635" spans="1:1">
      <c r="A1635" s="187"/>
    </row>
    <row r="1636" spans="1:1">
      <c r="A1636" s="187"/>
    </row>
    <row r="1637" spans="1:1">
      <c r="A1637" s="187"/>
    </row>
    <row r="1638" spans="1:1">
      <c r="A1638" s="187"/>
    </row>
    <row r="1639" spans="1:1">
      <c r="A1639" s="187"/>
    </row>
    <row r="1640" spans="1:1">
      <c r="A1640" s="187"/>
    </row>
    <row r="1641" spans="1:1">
      <c r="A1641" s="187"/>
    </row>
    <row r="1642" spans="1:1">
      <c r="A1642" s="187"/>
    </row>
    <row r="1643" spans="1:1">
      <c r="A1643" s="187"/>
    </row>
    <row r="1644" spans="1:1">
      <c r="A1644" s="187"/>
    </row>
    <row r="1645" spans="1:1">
      <c r="A1645" s="187"/>
    </row>
    <row r="1646" spans="1:1">
      <c r="A1646" s="187"/>
    </row>
    <row r="1647" spans="1:1">
      <c r="A1647" s="187"/>
    </row>
    <row r="1648" spans="1:1">
      <c r="A1648" s="187"/>
    </row>
    <row r="1649" spans="1:1">
      <c r="A1649" s="187"/>
    </row>
    <row r="1650" spans="1:1">
      <c r="A1650" s="187"/>
    </row>
    <row r="1651" spans="1:1">
      <c r="A1651" s="187"/>
    </row>
    <row r="1652" spans="1:1">
      <c r="A1652" s="187"/>
    </row>
    <row r="1653" spans="1:1">
      <c r="A1653" s="187"/>
    </row>
    <row r="1654" spans="1:1">
      <c r="A1654" s="187"/>
    </row>
    <row r="1655" spans="1:1">
      <c r="A1655" s="187"/>
    </row>
    <row r="1656" spans="1:1">
      <c r="A1656" s="187"/>
    </row>
    <row r="1657" spans="1:1">
      <c r="A1657" s="187"/>
    </row>
    <row r="1658" spans="1:1">
      <c r="A1658" s="187"/>
    </row>
    <row r="1659" spans="1:1">
      <c r="A1659" s="187"/>
    </row>
    <row r="1660" spans="1:1">
      <c r="A1660" s="187"/>
    </row>
    <row r="1661" spans="1:1">
      <c r="A1661" s="187"/>
    </row>
    <row r="1662" spans="1:1">
      <c r="A1662" s="187"/>
    </row>
    <row r="1663" spans="1:1">
      <c r="A1663" s="187"/>
    </row>
    <row r="1664" spans="1:1">
      <c r="A1664" s="187"/>
    </row>
    <row r="1665" spans="1:1">
      <c r="A1665" s="187"/>
    </row>
    <row r="1666" spans="1:1">
      <c r="A1666" s="187"/>
    </row>
    <row r="1667" spans="1:1">
      <c r="A1667" s="187"/>
    </row>
    <row r="1668" spans="1:1">
      <c r="A1668" s="187"/>
    </row>
    <row r="1669" spans="1:1">
      <c r="A1669" s="187"/>
    </row>
    <row r="1670" spans="1:1">
      <c r="A1670" s="187"/>
    </row>
    <row r="1671" spans="1:1">
      <c r="A1671" s="187"/>
    </row>
    <row r="1672" spans="1:1">
      <c r="A1672" s="187"/>
    </row>
    <row r="1673" spans="1:1">
      <c r="A1673" s="187"/>
    </row>
    <row r="1674" spans="1:1">
      <c r="A1674" s="187"/>
    </row>
    <row r="1675" spans="1:1">
      <c r="A1675" s="187"/>
    </row>
    <row r="1676" spans="1:1">
      <c r="A1676" s="187"/>
    </row>
    <row r="1677" spans="1:1">
      <c r="A1677" s="187"/>
    </row>
    <row r="1678" spans="1:1">
      <c r="A1678" s="187"/>
    </row>
    <row r="1679" spans="1:1">
      <c r="A1679" s="187"/>
    </row>
    <row r="1680" spans="1:1">
      <c r="A1680" s="187"/>
    </row>
    <row r="1681" spans="1:1">
      <c r="A1681" s="187"/>
    </row>
    <row r="1682" spans="1:1">
      <c r="A1682" s="187"/>
    </row>
    <row r="1683" spans="1:1">
      <c r="A1683" s="187"/>
    </row>
    <row r="1684" spans="1:1">
      <c r="A1684" s="187"/>
    </row>
    <row r="1685" spans="1:1">
      <c r="A1685" s="187"/>
    </row>
    <row r="1686" spans="1:1">
      <c r="A1686" s="187"/>
    </row>
    <row r="1687" spans="1:1">
      <c r="A1687" s="187"/>
    </row>
    <row r="1688" spans="1:1">
      <c r="A1688" s="187"/>
    </row>
    <row r="1689" spans="1:1">
      <c r="A1689" s="187"/>
    </row>
    <row r="1690" spans="1:1">
      <c r="A1690" s="187"/>
    </row>
    <row r="1691" spans="1:1">
      <c r="A1691" s="187"/>
    </row>
    <row r="1692" spans="1:1">
      <c r="A1692" s="187"/>
    </row>
    <row r="1693" spans="1:1">
      <c r="A1693" s="187"/>
    </row>
    <row r="1694" spans="1:1">
      <c r="A1694" s="187"/>
    </row>
    <row r="1695" spans="1:1">
      <c r="A1695" s="187"/>
    </row>
    <row r="1696" spans="1:1">
      <c r="A1696" s="187"/>
    </row>
    <row r="1697" spans="1:1">
      <c r="A1697" s="187"/>
    </row>
    <row r="1698" spans="1:1">
      <c r="A1698" s="187"/>
    </row>
    <row r="1699" spans="1:1">
      <c r="A1699" s="187"/>
    </row>
    <row r="1700" spans="1:1">
      <c r="A1700" s="187"/>
    </row>
    <row r="1701" spans="1:1">
      <c r="A1701" s="187"/>
    </row>
    <row r="1702" spans="1:1">
      <c r="A1702" s="187"/>
    </row>
    <row r="1703" spans="1:1">
      <c r="A1703" s="187"/>
    </row>
    <row r="1704" spans="1:1">
      <c r="A1704" s="187"/>
    </row>
    <row r="1705" spans="1:1">
      <c r="A1705" s="187"/>
    </row>
    <row r="1706" spans="1:1">
      <c r="A1706" s="187"/>
    </row>
    <row r="1707" spans="1:1">
      <c r="A1707" s="187"/>
    </row>
    <row r="1708" spans="1:1">
      <c r="A1708" s="187"/>
    </row>
    <row r="1709" spans="1:1">
      <c r="A1709" s="187"/>
    </row>
    <row r="1710" spans="1:1">
      <c r="A1710" s="187"/>
    </row>
    <row r="1711" spans="1:1">
      <c r="A1711" s="187"/>
    </row>
    <row r="1712" spans="1:1">
      <c r="A1712" s="187"/>
    </row>
    <row r="1713" spans="1:1">
      <c r="A1713" s="187"/>
    </row>
    <row r="1714" spans="1:1">
      <c r="A1714" s="187"/>
    </row>
    <row r="1715" spans="1:1">
      <c r="A1715" s="187"/>
    </row>
    <row r="1716" spans="1:1">
      <c r="A1716" s="187"/>
    </row>
    <row r="1717" spans="1:1">
      <c r="A1717" s="187"/>
    </row>
    <row r="1718" spans="1:1">
      <c r="A1718" s="187"/>
    </row>
    <row r="1719" spans="1:1">
      <c r="A1719" s="187"/>
    </row>
    <row r="1720" spans="1:1">
      <c r="A1720" s="187"/>
    </row>
    <row r="1721" spans="1:1">
      <c r="A1721" s="187"/>
    </row>
    <row r="1722" spans="1:1">
      <c r="A1722" s="187"/>
    </row>
    <row r="1723" spans="1:1">
      <c r="A1723" s="187"/>
    </row>
    <row r="1724" spans="1:1">
      <c r="A1724" s="187"/>
    </row>
    <row r="1725" spans="1:1">
      <c r="A1725" s="187"/>
    </row>
    <row r="1726" spans="1:1">
      <c r="A1726" s="187"/>
    </row>
    <row r="1727" spans="1:1">
      <c r="A1727" s="187"/>
    </row>
    <row r="1728" spans="1:1">
      <c r="A1728" s="187"/>
    </row>
    <row r="1729" spans="1:1">
      <c r="A1729" s="187"/>
    </row>
    <row r="1730" spans="1:1">
      <c r="A1730" s="187"/>
    </row>
    <row r="1731" spans="1:1">
      <c r="A1731" s="187"/>
    </row>
    <row r="1732" spans="1:1">
      <c r="A1732" s="187"/>
    </row>
    <row r="1733" spans="1:1">
      <c r="A1733" s="187"/>
    </row>
    <row r="1734" spans="1:1">
      <c r="A1734" s="187"/>
    </row>
    <row r="1735" spans="1:1">
      <c r="A1735" s="187"/>
    </row>
    <row r="1736" spans="1:1">
      <c r="A1736" s="187"/>
    </row>
    <row r="1737" spans="1:1">
      <c r="A1737" s="187"/>
    </row>
    <row r="1738" spans="1:1">
      <c r="A1738" s="187"/>
    </row>
    <row r="1739" spans="1:1">
      <c r="A1739" s="187"/>
    </row>
    <row r="1740" spans="1:1">
      <c r="A1740" s="187"/>
    </row>
    <row r="1741" spans="1:1">
      <c r="A1741" s="187"/>
    </row>
    <row r="1742" spans="1:1">
      <c r="A1742" s="187"/>
    </row>
    <row r="1743" spans="1:1">
      <c r="A1743" s="187"/>
    </row>
    <row r="1744" spans="1:1">
      <c r="A1744" s="187"/>
    </row>
    <row r="1745" spans="1:1">
      <c r="A1745" s="187"/>
    </row>
    <row r="1746" spans="1:1">
      <c r="A1746" s="187"/>
    </row>
    <row r="1747" spans="1:1">
      <c r="A1747" s="187"/>
    </row>
    <row r="1748" spans="1:1">
      <c r="A1748" s="187"/>
    </row>
    <row r="1749" spans="1:1">
      <c r="A1749" s="187"/>
    </row>
    <row r="1750" spans="1:1">
      <c r="A1750" s="187"/>
    </row>
    <row r="1751" spans="1:1">
      <c r="A1751" s="187"/>
    </row>
    <row r="1752" spans="1:1">
      <c r="A1752" s="187"/>
    </row>
    <row r="1753" spans="1:1">
      <c r="A1753" s="187"/>
    </row>
    <row r="1754" spans="1:1">
      <c r="A1754" s="187"/>
    </row>
    <row r="1755" spans="1:1">
      <c r="A1755" s="187"/>
    </row>
    <row r="1756" spans="1:1">
      <c r="A1756" s="187"/>
    </row>
    <row r="1757" spans="1:1">
      <c r="A1757" s="187"/>
    </row>
    <row r="1758" spans="1:1">
      <c r="A1758" s="187"/>
    </row>
    <row r="1759" spans="1:1">
      <c r="A1759" s="187"/>
    </row>
    <row r="1760" spans="1:1">
      <c r="A1760" s="187"/>
    </row>
    <row r="1761" spans="1:1">
      <c r="A1761" s="187"/>
    </row>
    <row r="1762" spans="1:1">
      <c r="A1762" s="187"/>
    </row>
    <row r="1763" spans="1:1">
      <c r="A1763" s="187"/>
    </row>
    <row r="1764" spans="1:1">
      <c r="A1764" s="187"/>
    </row>
    <row r="1765" spans="1:1">
      <c r="A1765" s="187"/>
    </row>
    <row r="1766" spans="1:1">
      <c r="A1766" s="187"/>
    </row>
    <row r="1767" spans="1:1">
      <c r="A1767" s="187"/>
    </row>
    <row r="1768" spans="1:1">
      <c r="A1768" s="187"/>
    </row>
    <row r="1769" spans="1:1">
      <c r="A1769" s="187"/>
    </row>
    <row r="1770" spans="1:1">
      <c r="A1770" s="187"/>
    </row>
    <row r="1771" spans="1:1">
      <c r="A1771" s="187"/>
    </row>
    <row r="1772" spans="1:1">
      <c r="A1772" s="187"/>
    </row>
    <row r="1773" spans="1:1">
      <c r="A1773" s="187"/>
    </row>
    <row r="1774" spans="1:1">
      <c r="A1774" s="187"/>
    </row>
    <row r="1775" spans="1:1">
      <c r="A1775" s="187"/>
    </row>
    <row r="1776" spans="1:1">
      <c r="A1776" s="187"/>
    </row>
    <row r="1777" spans="1:1">
      <c r="A1777" s="187"/>
    </row>
    <row r="1778" spans="1:1">
      <c r="A1778" s="187"/>
    </row>
    <row r="1779" spans="1:1">
      <c r="A1779" s="187"/>
    </row>
    <row r="1780" spans="1:1">
      <c r="A1780" s="187"/>
    </row>
    <row r="1781" spans="1:1">
      <c r="A1781" s="187"/>
    </row>
    <row r="1782" spans="1:1">
      <c r="A1782" s="187"/>
    </row>
    <row r="1783" spans="1:1">
      <c r="A1783" s="187"/>
    </row>
    <row r="1784" spans="1:1">
      <c r="A1784" s="187"/>
    </row>
    <row r="1785" spans="1:1">
      <c r="A1785" s="187"/>
    </row>
    <row r="1786" spans="1:1">
      <c r="A1786" s="187"/>
    </row>
    <row r="1787" spans="1:1">
      <c r="A1787" s="187"/>
    </row>
    <row r="1788" spans="1:1">
      <c r="A1788" s="187"/>
    </row>
    <row r="1789" spans="1:1">
      <c r="A1789" s="187"/>
    </row>
    <row r="1790" spans="1:1">
      <c r="A1790" s="187"/>
    </row>
    <row r="1791" spans="1:1">
      <c r="A1791" s="187"/>
    </row>
    <row r="1792" spans="1:1">
      <c r="A1792" s="187"/>
    </row>
    <row r="1793" spans="1:1">
      <c r="A1793" s="187"/>
    </row>
    <row r="1794" spans="1:1">
      <c r="A1794" s="187"/>
    </row>
    <row r="1795" spans="1:1">
      <c r="A1795" s="187"/>
    </row>
    <row r="1796" spans="1:1">
      <c r="A1796" s="187"/>
    </row>
    <row r="1797" spans="1:1">
      <c r="A1797" s="187"/>
    </row>
    <row r="1798" spans="1:1">
      <c r="A1798" s="187"/>
    </row>
    <row r="1799" spans="1:1">
      <c r="A1799" s="187"/>
    </row>
    <row r="1800" spans="1:1">
      <c r="A1800" s="187"/>
    </row>
    <row r="1801" spans="1:1">
      <c r="A1801" s="187"/>
    </row>
    <row r="1802" spans="1:1">
      <c r="A1802" s="187"/>
    </row>
    <row r="1803" spans="1:1">
      <c r="A1803" s="187"/>
    </row>
    <row r="1804" spans="1:1">
      <c r="A1804" s="187"/>
    </row>
    <row r="1805" spans="1:1">
      <c r="A1805" s="187"/>
    </row>
    <row r="1806" spans="1:1">
      <c r="A1806" s="187"/>
    </row>
    <row r="1807" spans="1:1">
      <c r="A1807" s="187"/>
    </row>
    <row r="1808" spans="1:1">
      <c r="A1808" s="187"/>
    </row>
    <row r="1809" spans="1:1">
      <c r="A1809" s="187"/>
    </row>
    <row r="1810" spans="1:1">
      <c r="A1810" s="187"/>
    </row>
    <row r="1811" spans="1:1">
      <c r="A1811" s="187"/>
    </row>
    <row r="1812" spans="1:1">
      <c r="A1812" s="187"/>
    </row>
    <row r="1813" spans="1:1">
      <c r="A1813" s="187"/>
    </row>
    <row r="1814" spans="1:1">
      <c r="A1814" s="187"/>
    </row>
    <row r="1815" spans="1:1">
      <c r="A1815" s="187"/>
    </row>
    <row r="1816" spans="1:1">
      <c r="A1816" s="187"/>
    </row>
    <row r="1817" spans="1:1">
      <c r="A1817" s="187"/>
    </row>
    <row r="1818" spans="1:1">
      <c r="A1818" s="187"/>
    </row>
    <row r="1819" spans="1:1">
      <c r="A1819" s="187"/>
    </row>
    <row r="1820" spans="1:1">
      <c r="A1820" s="187"/>
    </row>
    <row r="1821" spans="1:1">
      <c r="A1821" s="187"/>
    </row>
    <row r="1822" spans="1:1">
      <c r="A1822" s="187"/>
    </row>
    <row r="1823" spans="1:1">
      <c r="A1823" s="187"/>
    </row>
    <row r="1824" spans="1:1">
      <c r="A1824" s="187"/>
    </row>
    <row r="1825" spans="1:1">
      <c r="A1825" s="187"/>
    </row>
    <row r="1826" spans="1:1">
      <c r="A1826" s="187"/>
    </row>
    <row r="1827" spans="1:1">
      <c r="A1827" s="187"/>
    </row>
    <row r="1828" spans="1:1">
      <c r="A1828" s="187"/>
    </row>
    <row r="1829" spans="1:1">
      <c r="A1829" s="187"/>
    </row>
    <row r="1830" spans="1:1">
      <c r="A1830" s="187"/>
    </row>
    <row r="1831" spans="1:1">
      <c r="A1831" s="187"/>
    </row>
    <row r="1832" spans="1:1">
      <c r="A1832" s="187"/>
    </row>
    <row r="1833" spans="1:1">
      <c r="A1833" s="187"/>
    </row>
    <row r="1834" spans="1:1">
      <c r="A1834" s="187"/>
    </row>
    <row r="1835" spans="1:1">
      <c r="A1835" s="187"/>
    </row>
    <row r="1836" spans="1:1">
      <c r="A1836" s="187"/>
    </row>
    <row r="1837" spans="1:1">
      <c r="A1837" s="187"/>
    </row>
    <row r="1838" spans="1:1">
      <c r="A1838" s="187"/>
    </row>
    <row r="1839" spans="1:1">
      <c r="A1839" s="187"/>
    </row>
    <row r="1840" spans="1:1">
      <c r="A1840" s="187"/>
    </row>
    <row r="1841" spans="1:1">
      <c r="A1841" s="187"/>
    </row>
    <row r="1842" spans="1:1">
      <c r="A1842" s="187"/>
    </row>
    <row r="1843" spans="1:1">
      <c r="A1843" s="187"/>
    </row>
    <row r="1844" spans="1:1">
      <c r="A1844" s="187"/>
    </row>
    <row r="1845" spans="1:1">
      <c r="A1845" s="187"/>
    </row>
    <row r="1846" spans="1:1">
      <c r="A1846" s="187"/>
    </row>
    <row r="1847" spans="1:1">
      <c r="A1847" s="187"/>
    </row>
    <row r="1848" spans="1:1">
      <c r="A1848" s="187"/>
    </row>
    <row r="1849" spans="1:1">
      <c r="A1849" s="187"/>
    </row>
    <row r="1850" spans="1:1">
      <c r="A1850" s="187"/>
    </row>
    <row r="1851" spans="1:1">
      <c r="A1851" s="187"/>
    </row>
    <row r="1852" spans="1:1">
      <c r="A1852" s="187"/>
    </row>
    <row r="1853" spans="1:1">
      <c r="A1853" s="187"/>
    </row>
    <row r="1854" spans="1:1">
      <c r="A1854" s="187"/>
    </row>
    <row r="1855" spans="1:1">
      <c r="A1855" s="187"/>
    </row>
    <row r="1856" spans="1:1">
      <c r="A1856" s="187"/>
    </row>
    <row r="1857" spans="1:1">
      <c r="A1857" s="187"/>
    </row>
    <row r="1858" spans="1:1">
      <c r="A1858" s="187"/>
    </row>
    <row r="1859" spans="1:1">
      <c r="A1859" s="187"/>
    </row>
    <row r="1860" spans="1:1">
      <c r="A1860" s="187"/>
    </row>
    <row r="1861" spans="1:1">
      <c r="A1861" s="187"/>
    </row>
    <row r="1862" spans="1:1">
      <c r="A1862" s="187"/>
    </row>
    <row r="1863" spans="1:1">
      <c r="A1863" s="187"/>
    </row>
    <row r="1864" spans="1:1">
      <c r="A1864" s="187"/>
    </row>
    <row r="1865" spans="1:1">
      <c r="A1865" s="187"/>
    </row>
    <row r="1866" spans="1:1">
      <c r="A1866" s="187"/>
    </row>
    <row r="1867" spans="1:1">
      <c r="A1867" s="187"/>
    </row>
    <row r="1868" spans="1:1">
      <c r="A1868" s="187"/>
    </row>
    <row r="1869" spans="1:1">
      <c r="A1869" s="187"/>
    </row>
    <row r="1870" spans="1:1">
      <c r="A1870" s="187"/>
    </row>
    <row r="1871" spans="1:1">
      <c r="A1871" s="187"/>
    </row>
    <row r="1872" spans="1:1">
      <c r="A1872" s="187"/>
    </row>
    <row r="1873" spans="1:1">
      <c r="A1873" s="187"/>
    </row>
    <row r="1874" spans="1:1">
      <c r="A1874" s="187"/>
    </row>
    <row r="1875" spans="1:1">
      <c r="A1875" s="187"/>
    </row>
    <row r="1876" spans="1:1">
      <c r="A1876" s="187"/>
    </row>
    <row r="1877" spans="1:1">
      <c r="A1877" s="187"/>
    </row>
    <row r="1878" spans="1:1">
      <c r="A1878" s="187"/>
    </row>
    <row r="1879" spans="1:1">
      <c r="A1879" s="187"/>
    </row>
    <row r="1880" spans="1:1">
      <c r="A1880" s="187"/>
    </row>
    <row r="1881" spans="1:1">
      <c r="A1881" s="187"/>
    </row>
    <row r="1882" spans="1:1">
      <c r="A1882" s="187"/>
    </row>
    <row r="1883" spans="1:1">
      <c r="A1883" s="187"/>
    </row>
    <row r="1884" spans="1:1">
      <c r="A1884" s="187"/>
    </row>
    <row r="1885" spans="1:1">
      <c r="A1885" s="187"/>
    </row>
    <row r="1886" spans="1:1">
      <c r="A1886" s="187"/>
    </row>
    <row r="1887" spans="1:1">
      <c r="A1887" s="187"/>
    </row>
    <row r="1888" spans="1:1">
      <c r="A1888" s="187"/>
    </row>
    <row r="1889" spans="1:1">
      <c r="A1889" s="187"/>
    </row>
    <row r="1890" spans="1:1">
      <c r="A1890" s="187"/>
    </row>
    <row r="1891" spans="1:1">
      <c r="A1891" s="187"/>
    </row>
    <row r="1892" spans="1:1">
      <c r="A1892" s="187"/>
    </row>
    <row r="1893" spans="1:1">
      <c r="A1893" s="187"/>
    </row>
    <row r="1894" spans="1:1">
      <c r="A1894" s="187"/>
    </row>
    <row r="1895" spans="1:1">
      <c r="A1895" s="187"/>
    </row>
    <row r="1896" spans="1:1">
      <c r="A1896" s="187"/>
    </row>
    <row r="1897" spans="1:1">
      <c r="A1897" s="187"/>
    </row>
    <row r="1898" spans="1:1">
      <c r="A1898" s="187"/>
    </row>
    <row r="1899" spans="1:1">
      <c r="A1899" s="187"/>
    </row>
    <row r="1900" spans="1:1">
      <c r="A1900" s="187"/>
    </row>
    <row r="1901" spans="1:1">
      <c r="A1901" s="187"/>
    </row>
    <row r="1902" spans="1:1">
      <c r="A1902" s="187"/>
    </row>
    <row r="1903" spans="1:1">
      <c r="A1903" s="187"/>
    </row>
    <row r="1904" spans="1:1">
      <c r="A1904" s="187"/>
    </row>
    <row r="1905" spans="1:1">
      <c r="A1905" s="187"/>
    </row>
    <row r="1906" spans="1:1">
      <c r="A1906" s="187"/>
    </row>
    <row r="1907" spans="1:1">
      <c r="A1907" s="187"/>
    </row>
    <row r="1908" spans="1:1">
      <c r="A1908" s="187"/>
    </row>
    <row r="1909" spans="1:1">
      <c r="A1909" s="187"/>
    </row>
    <row r="1910" spans="1:1">
      <c r="A1910" s="187"/>
    </row>
    <row r="1911" spans="1:1">
      <c r="A1911" s="187"/>
    </row>
    <row r="1912" spans="1:1">
      <c r="A1912" s="187"/>
    </row>
    <row r="1913" spans="1:1">
      <c r="A1913" s="187"/>
    </row>
    <row r="1914" spans="1:1">
      <c r="A1914" s="187"/>
    </row>
    <row r="1915" spans="1:1">
      <c r="A1915" s="187"/>
    </row>
    <row r="1916" spans="1:1">
      <c r="A1916" s="187"/>
    </row>
    <row r="1917" spans="1:1">
      <c r="A1917" s="187"/>
    </row>
    <row r="1918" spans="1:1">
      <c r="A1918" s="187"/>
    </row>
    <row r="1919" spans="1:1">
      <c r="A1919" s="187"/>
    </row>
    <row r="1920" spans="1:1">
      <c r="A1920" s="187"/>
    </row>
    <row r="1921" spans="1:1">
      <c r="A1921" s="187"/>
    </row>
    <row r="1922" spans="1:1">
      <c r="A1922" s="187"/>
    </row>
    <row r="1923" spans="1:1">
      <c r="A1923" s="187"/>
    </row>
    <row r="1924" spans="1:1">
      <c r="A1924" s="187"/>
    </row>
    <row r="1925" spans="1:1">
      <c r="A1925" s="187"/>
    </row>
    <row r="1926" spans="1:1">
      <c r="A1926" s="187"/>
    </row>
    <row r="1927" spans="1:1">
      <c r="A1927" s="187"/>
    </row>
    <row r="1928" spans="1:1">
      <c r="A1928" s="187"/>
    </row>
    <row r="1929" spans="1:1">
      <c r="A1929" s="187"/>
    </row>
    <row r="1930" spans="1:1">
      <c r="A1930" s="187"/>
    </row>
    <row r="1931" spans="1:1">
      <c r="A1931" s="187"/>
    </row>
    <row r="1932" spans="1:1">
      <c r="A1932" s="187"/>
    </row>
    <row r="1933" spans="1:1">
      <c r="A1933" s="187"/>
    </row>
    <row r="1934" spans="1:1">
      <c r="A1934" s="187"/>
    </row>
    <row r="1935" spans="1:1">
      <c r="A1935" s="187"/>
    </row>
    <row r="1936" spans="1:1">
      <c r="A1936" s="187"/>
    </row>
    <row r="1937" spans="1:1">
      <c r="A1937" s="187"/>
    </row>
    <row r="1938" spans="1:1">
      <c r="A1938" s="187"/>
    </row>
    <row r="1939" spans="1:1">
      <c r="A1939" s="187"/>
    </row>
    <row r="1940" spans="1:1">
      <c r="A1940" s="187"/>
    </row>
    <row r="1941" spans="1:1">
      <c r="A1941" s="187"/>
    </row>
    <row r="1942" spans="1:1">
      <c r="A1942" s="187"/>
    </row>
    <row r="1943" spans="1:1">
      <c r="A1943" s="187"/>
    </row>
    <row r="1944" spans="1:1">
      <c r="A1944" s="187"/>
    </row>
    <row r="1945" spans="1:1">
      <c r="A1945" s="187"/>
    </row>
    <row r="1946" spans="1:1">
      <c r="A1946" s="187"/>
    </row>
    <row r="1947" spans="1:1">
      <c r="A1947" s="187"/>
    </row>
    <row r="1948" spans="1:1">
      <c r="A1948" s="187"/>
    </row>
    <row r="1949" spans="1:1">
      <c r="A1949" s="187"/>
    </row>
    <row r="1950" spans="1:1">
      <c r="A1950" s="187"/>
    </row>
    <row r="1951" spans="1:1">
      <c r="A1951" s="187"/>
    </row>
    <row r="1952" spans="1:1">
      <c r="A1952" s="187"/>
    </row>
    <row r="1953" spans="1:1">
      <c r="A1953" s="187"/>
    </row>
    <row r="1954" spans="1:1">
      <c r="A1954" s="187"/>
    </row>
    <row r="1955" spans="1:1">
      <c r="A1955" s="187"/>
    </row>
    <row r="1956" spans="1:1">
      <c r="A1956" s="187"/>
    </row>
    <row r="1957" spans="1:1">
      <c r="A1957" s="187"/>
    </row>
    <row r="1958" spans="1:1">
      <c r="A1958" s="187"/>
    </row>
    <row r="1959" spans="1:1">
      <c r="A1959" s="187"/>
    </row>
    <row r="1960" spans="1:1">
      <c r="A1960" s="187"/>
    </row>
    <row r="1961" spans="1:1">
      <c r="A1961" s="187"/>
    </row>
    <row r="1962" spans="1:1">
      <c r="A1962" s="187"/>
    </row>
    <row r="1963" spans="1:1">
      <c r="A1963" s="187"/>
    </row>
    <row r="1964" spans="1:1">
      <c r="A1964" s="187"/>
    </row>
    <row r="1965" spans="1:1">
      <c r="A1965" s="187"/>
    </row>
    <row r="1966" spans="1:1">
      <c r="A1966" s="187"/>
    </row>
    <row r="1967" spans="1:1">
      <c r="A1967" s="187"/>
    </row>
    <row r="1968" spans="1:1">
      <c r="A1968" s="187"/>
    </row>
    <row r="1969" spans="1:1">
      <c r="A1969" s="187"/>
    </row>
    <row r="1970" spans="1:1">
      <c r="A1970" s="187"/>
    </row>
    <row r="1971" spans="1:1">
      <c r="A1971" s="187"/>
    </row>
    <row r="1972" spans="1:1">
      <c r="A1972" s="187"/>
    </row>
    <row r="1973" spans="1:1">
      <c r="A1973" s="187"/>
    </row>
    <row r="1974" spans="1:1">
      <c r="A1974" s="187"/>
    </row>
    <row r="1975" spans="1:1">
      <c r="A1975" s="187"/>
    </row>
    <row r="1976" spans="1:1">
      <c r="A1976" s="187"/>
    </row>
    <row r="1977" spans="1:1">
      <c r="A1977" s="187"/>
    </row>
    <row r="1978" spans="1:1">
      <c r="A1978" s="187"/>
    </row>
    <row r="1979" spans="1:1">
      <c r="A1979" s="187"/>
    </row>
    <row r="1980" spans="1:1">
      <c r="A1980" s="187"/>
    </row>
    <row r="1981" spans="1:1">
      <c r="A1981" s="187"/>
    </row>
    <row r="1982" spans="1:1">
      <c r="A1982" s="187"/>
    </row>
    <row r="1983" spans="1:1">
      <c r="A1983" s="187"/>
    </row>
    <row r="1984" spans="1:1">
      <c r="A1984" s="187"/>
    </row>
    <row r="1985" spans="1:1">
      <c r="A1985" s="187"/>
    </row>
    <row r="1986" spans="1:1">
      <c r="A1986" s="187"/>
    </row>
    <row r="1987" spans="1:1">
      <c r="A1987" s="187"/>
    </row>
    <row r="1988" spans="1:1">
      <c r="A1988" s="187"/>
    </row>
    <row r="1989" spans="1:1">
      <c r="A1989" s="187"/>
    </row>
    <row r="1990" spans="1:1">
      <c r="A1990" s="187"/>
    </row>
    <row r="1991" spans="1:1">
      <c r="A1991" s="187"/>
    </row>
    <row r="1992" spans="1:1">
      <c r="A1992" s="187"/>
    </row>
    <row r="1993" spans="1:1">
      <c r="A1993" s="187"/>
    </row>
    <row r="1994" spans="1:1">
      <c r="A1994" s="187"/>
    </row>
    <row r="1995" spans="1:1">
      <c r="A1995" s="187"/>
    </row>
    <row r="1996" spans="1:1">
      <c r="A1996" s="187"/>
    </row>
    <row r="1997" spans="1:1">
      <c r="A1997" s="187"/>
    </row>
    <row r="1998" spans="1:1">
      <c r="A1998" s="187"/>
    </row>
    <row r="1999" spans="1:1">
      <c r="A1999" s="187"/>
    </row>
    <row r="2000" spans="1:1">
      <c r="A2000" s="187"/>
    </row>
    <row r="2001" spans="1:1">
      <c r="A2001" s="187"/>
    </row>
    <row r="2002" spans="1:1">
      <c r="A2002" s="187"/>
    </row>
    <row r="2003" spans="1:1">
      <c r="A2003" s="187"/>
    </row>
    <row r="2004" spans="1:1">
      <c r="A2004" s="187"/>
    </row>
    <row r="2005" spans="1:1">
      <c r="A2005" s="187"/>
    </row>
    <row r="2006" spans="1:1">
      <c r="A2006" s="187"/>
    </row>
    <row r="2007" spans="1:1">
      <c r="A2007" s="187"/>
    </row>
    <row r="2008" spans="1:1">
      <c r="A2008" s="187"/>
    </row>
    <row r="2009" spans="1:1">
      <c r="A2009" s="187"/>
    </row>
    <row r="2010" spans="1:1">
      <c r="A2010" s="187"/>
    </row>
    <row r="2011" spans="1:1">
      <c r="A2011" s="187"/>
    </row>
    <row r="2012" spans="1:1">
      <c r="A2012" s="187"/>
    </row>
    <row r="2013" spans="1:1">
      <c r="A2013" s="187"/>
    </row>
    <row r="2014" spans="1:1">
      <c r="A2014" s="187"/>
    </row>
    <row r="2015" spans="1:1">
      <c r="A2015" s="187"/>
    </row>
    <row r="2016" spans="1:1">
      <c r="A2016" s="187"/>
    </row>
    <row r="2017" spans="1:1">
      <c r="A2017" s="187"/>
    </row>
    <row r="2018" spans="1:1">
      <c r="A2018" s="187"/>
    </row>
    <row r="2019" spans="1:1">
      <c r="A2019" s="187"/>
    </row>
    <row r="2020" spans="1:1">
      <c r="A2020" s="187"/>
    </row>
    <row r="2021" spans="1:1">
      <c r="A2021" s="187"/>
    </row>
    <row r="2022" spans="1:1">
      <c r="A2022" s="187"/>
    </row>
    <row r="2023" spans="1:1">
      <c r="A2023" s="187"/>
    </row>
    <row r="2024" spans="1:1">
      <c r="A2024" s="187"/>
    </row>
    <row r="2025" spans="1:1">
      <c r="A2025" s="187"/>
    </row>
    <row r="2026" spans="1:1">
      <c r="A2026" s="187"/>
    </row>
    <row r="2027" spans="1:1">
      <c r="A2027" s="187"/>
    </row>
    <row r="2028" spans="1:1">
      <c r="A2028" s="187"/>
    </row>
    <row r="2029" spans="1:1">
      <c r="A2029" s="187"/>
    </row>
    <row r="2030" spans="1:1">
      <c r="A2030" s="187"/>
    </row>
    <row r="2031" spans="1:1">
      <c r="A2031" s="187"/>
    </row>
    <row r="2032" spans="1:1">
      <c r="A2032" s="187"/>
    </row>
    <row r="2033" spans="1:1">
      <c r="A2033" s="187"/>
    </row>
    <row r="2034" spans="1:1">
      <c r="A2034" s="187"/>
    </row>
    <row r="2035" spans="1:1">
      <c r="A2035" s="187"/>
    </row>
    <row r="2036" spans="1:1">
      <c r="A2036" s="187"/>
    </row>
    <row r="2037" spans="1:1">
      <c r="A2037" s="187"/>
    </row>
    <row r="2038" spans="1:1">
      <c r="A2038" s="187"/>
    </row>
    <row r="2039" spans="1:1">
      <c r="A2039" s="187"/>
    </row>
    <row r="2040" spans="1:1">
      <c r="A2040" s="187"/>
    </row>
    <row r="2041" spans="1:1">
      <c r="A2041" s="187"/>
    </row>
    <row r="2042" spans="1:1">
      <c r="A2042" s="187"/>
    </row>
    <row r="2043" spans="1:1">
      <c r="A2043" s="187"/>
    </row>
    <row r="2044" spans="1:1">
      <c r="A2044" s="187"/>
    </row>
    <row r="2045" spans="1:1">
      <c r="A2045" s="187"/>
    </row>
    <row r="2046" spans="1:1">
      <c r="A2046" s="187"/>
    </row>
    <row r="2047" spans="1:1">
      <c r="A2047" s="187"/>
    </row>
    <row r="2048" spans="1:1">
      <c r="A2048" s="187"/>
    </row>
    <row r="2049" spans="1:1">
      <c r="A2049" s="187"/>
    </row>
    <row r="2050" spans="1:1">
      <c r="A2050" s="187"/>
    </row>
    <row r="2051" spans="1:1">
      <c r="A2051" s="187"/>
    </row>
    <row r="2052" spans="1:1">
      <c r="A2052" s="187"/>
    </row>
    <row r="2053" spans="1:1">
      <c r="A2053" s="187"/>
    </row>
    <row r="2054" spans="1:1">
      <c r="A2054" s="187"/>
    </row>
    <row r="2055" spans="1:1">
      <c r="A2055" s="187"/>
    </row>
    <row r="2056" spans="1:1">
      <c r="A2056" s="187"/>
    </row>
    <row r="2057" spans="1:1">
      <c r="A2057" s="187"/>
    </row>
    <row r="2058" spans="1:1">
      <c r="A2058" s="187"/>
    </row>
    <row r="2059" spans="1:1">
      <c r="A2059" s="187"/>
    </row>
    <row r="2060" spans="1:1">
      <c r="A2060" s="187"/>
    </row>
    <row r="2061" spans="1:1">
      <c r="A2061" s="187"/>
    </row>
    <row r="2062" spans="1:1">
      <c r="A2062" s="187"/>
    </row>
    <row r="2063" spans="1:1">
      <c r="A2063" s="187"/>
    </row>
    <row r="2064" spans="1:1">
      <c r="A2064" s="187"/>
    </row>
    <row r="2065" spans="1:1">
      <c r="A2065" s="187"/>
    </row>
    <row r="2066" spans="1:1">
      <c r="A2066" s="187"/>
    </row>
    <row r="2067" spans="1:1">
      <c r="A2067" s="187"/>
    </row>
    <row r="2068" spans="1:1">
      <c r="A2068" s="187"/>
    </row>
    <row r="2069" spans="1:1">
      <c r="A2069" s="187"/>
    </row>
    <row r="2070" spans="1:1">
      <c r="A2070" s="187"/>
    </row>
    <row r="2071" spans="1:1">
      <c r="A2071" s="187"/>
    </row>
    <row r="2072" spans="1:1">
      <c r="A2072" s="187"/>
    </row>
    <row r="2073" spans="1:1">
      <c r="A2073" s="187"/>
    </row>
    <row r="2074" spans="1:1">
      <c r="A2074" s="187"/>
    </row>
    <row r="2075" spans="1:1">
      <c r="A2075" s="187"/>
    </row>
    <row r="2076" spans="1:1">
      <c r="A2076" s="187"/>
    </row>
    <row r="2077" spans="1:1">
      <c r="A2077" s="187"/>
    </row>
    <row r="2078" spans="1:1">
      <c r="A2078" s="187"/>
    </row>
    <row r="2079" spans="1:1">
      <c r="A2079" s="187"/>
    </row>
    <row r="2080" spans="1:1">
      <c r="A2080" s="187"/>
    </row>
    <row r="2081" spans="1:1">
      <c r="A2081" s="187"/>
    </row>
    <row r="2082" spans="1:1">
      <c r="A2082" s="187"/>
    </row>
    <row r="2083" spans="1:1">
      <c r="A2083" s="187"/>
    </row>
    <row r="2084" spans="1:1">
      <c r="A2084" s="187"/>
    </row>
    <row r="2085" spans="1:1">
      <c r="A2085" s="187"/>
    </row>
    <row r="2086" spans="1:1">
      <c r="A2086" s="187"/>
    </row>
    <row r="2087" spans="1:1">
      <c r="A2087" s="187"/>
    </row>
    <row r="2088" spans="1:1">
      <c r="A2088" s="187"/>
    </row>
    <row r="2089" spans="1:1">
      <c r="A2089" s="187"/>
    </row>
    <row r="2090" spans="1:1">
      <c r="A2090" s="187"/>
    </row>
    <row r="2091" spans="1:1">
      <c r="A2091" s="187"/>
    </row>
    <row r="2092" spans="1:1">
      <c r="A2092" s="187"/>
    </row>
    <row r="2093" spans="1:1">
      <c r="A2093" s="187"/>
    </row>
    <row r="2094" spans="1:1">
      <c r="A2094" s="187"/>
    </row>
    <row r="2095" spans="1:1">
      <c r="A2095" s="187"/>
    </row>
    <row r="2096" spans="1:1">
      <c r="A2096" s="187"/>
    </row>
    <row r="2097" spans="1:1">
      <c r="A2097" s="187"/>
    </row>
    <row r="2098" spans="1:1">
      <c r="A2098" s="187"/>
    </row>
    <row r="2099" spans="1:1">
      <c r="A2099" s="187"/>
    </row>
    <row r="2100" spans="1:1">
      <c r="A2100" s="187"/>
    </row>
    <row r="2101" spans="1:1">
      <c r="A2101" s="187"/>
    </row>
    <row r="2102" spans="1:1">
      <c r="A2102" s="187"/>
    </row>
    <row r="2103" spans="1:1">
      <c r="A2103" s="187"/>
    </row>
    <row r="2104" spans="1:1">
      <c r="A2104" s="187"/>
    </row>
    <row r="2105" spans="1:1">
      <c r="A2105" s="187"/>
    </row>
    <row r="2106" spans="1:1">
      <c r="A2106" s="187"/>
    </row>
    <row r="2107" spans="1:1">
      <c r="A2107" s="187"/>
    </row>
    <row r="2108" spans="1:1">
      <c r="A2108" s="187"/>
    </row>
    <row r="2109" spans="1:1">
      <c r="A2109" s="187"/>
    </row>
    <row r="2110" spans="1:1">
      <c r="A2110" s="187"/>
    </row>
    <row r="2111" spans="1:1">
      <c r="A2111" s="187"/>
    </row>
    <row r="2112" spans="1:1">
      <c r="A2112" s="187"/>
    </row>
    <row r="2113" spans="1:1">
      <c r="A2113" s="187"/>
    </row>
    <row r="2114" spans="1:1">
      <c r="A2114" s="187"/>
    </row>
    <row r="2115" spans="1:1">
      <c r="A2115" s="187"/>
    </row>
    <row r="2116" spans="1:1">
      <c r="A2116" s="187"/>
    </row>
    <row r="2117" spans="1:1">
      <c r="A2117" s="187"/>
    </row>
    <row r="2118" spans="1:1">
      <c r="A2118" s="187"/>
    </row>
    <row r="2119" spans="1:1">
      <c r="A2119" s="187"/>
    </row>
    <row r="2120" spans="1:1">
      <c r="A2120" s="187"/>
    </row>
    <row r="2121" spans="1:1">
      <c r="A2121" s="187"/>
    </row>
    <row r="2122" spans="1:1">
      <c r="A2122" s="187"/>
    </row>
    <row r="2123" spans="1:1">
      <c r="A2123" s="187"/>
    </row>
    <row r="2124" spans="1:1">
      <c r="A2124" s="187"/>
    </row>
    <row r="2125" spans="1:1">
      <c r="A2125" s="187"/>
    </row>
    <row r="2126" spans="1:1">
      <c r="A2126" s="187"/>
    </row>
    <row r="2127" spans="1:1">
      <c r="A2127" s="187"/>
    </row>
    <row r="2128" spans="1:1">
      <c r="A2128" s="187"/>
    </row>
    <row r="2129" spans="1:1">
      <c r="A2129" s="187"/>
    </row>
    <row r="2130" spans="1:1">
      <c r="A2130" s="187"/>
    </row>
    <row r="2131" spans="1:1">
      <c r="A2131" s="187"/>
    </row>
    <row r="2132" spans="1:1">
      <c r="A2132" s="187"/>
    </row>
    <row r="2133" spans="1:1">
      <c r="A2133" s="187"/>
    </row>
    <row r="2134" spans="1:1">
      <c r="A2134" s="187"/>
    </row>
    <row r="2135" spans="1:1">
      <c r="A2135" s="187"/>
    </row>
    <row r="2136" spans="1:1">
      <c r="A2136" s="187"/>
    </row>
    <row r="2137" spans="1:1">
      <c r="A2137" s="187"/>
    </row>
    <row r="2138" spans="1:1">
      <c r="A2138" s="187"/>
    </row>
    <row r="2139" spans="1:1">
      <c r="A2139" s="187"/>
    </row>
    <row r="2140" spans="1:1">
      <c r="A2140" s="187"/>
    </row>
    <row r="2141" spans="1:1">
      <c r="A2141" s="187"/>
    </row>
    <row r="2142" spans="1:1">
      <c r="A2142" s="187"/>
    </row>
    <row r="2143" spans="1:1">
      <c r="A2143" s="187"/>
    </row>
    <row r="2144" spans="1:1">
      <c r="A2144" s="187"/>
    </row>
    <row r="2145" spans="1:1">
      <c r="A2145" s="187"/>
    </row>
    <row r="2146" spans="1:1">
      <c r="A2146" s="187"/>
    </row>
    <row r="2147" spans="1:1">
      <c r="A2147" s="187"/>
    </row>
    <row r="2148" spans="1:1">
      <c r="A2148" s="187"/>
    </row>
    <row r="2149" spans="1:1">
      <c r="A2149" s="187"/>
    </row>
    <row r="2150" spans="1:1">
      <c r="A2150" s="187"/>
    </row>
    <row r="2151" spans="1:1">
      <c r="A2151" s="187"/>
    </row>
    <row r="2152" spans="1:1">
      <c r="A2152" s="187"/>
    </row>
    <row r="2153" spans="1:1">
      <c r="A2153" s="187"/>
    </row>
    <row r="2154" spans="1:1">
      <c r="A2154" s="187"/>
    </row>
    <row r="2155" spans="1:1">
      <c r="A2155" s="187"/>
    </row>
    <row r="2156" spans="1:1">
      <c r="A2156" s="187"/>
    </row>
    <row r="2157" spans="1:1">
      <c r="A2157" s="187"/>
    </row>
    <row r="2158" spans="1:1">
      <c r="A2158" s="187"/>
    </row>
    <row r="2159" spans="1:1">
      <c r="A2159" s="187"/>
    </row>
    <row r="2160" spans="1:1">
      <c r="A2160" s="187"/>
    </row>
    <row r="2161" spans="1:1">
      <c r="A2161" s="187"/>
    </row>
    <row r="2162" spans="1:1">
      <c r="A2162" s="187"/>
    </row>
    <row r="2163" spans="1:1">
      <c r="A2163" s="187"/>
    </row>
    <row r="2164" spans="1:1">
      <c r="A2164" s="187"/>
    </row>
    <row r="2165" spans="1:1">
      <c r="A2165" s="187"/>
    </row>
    <row r="2166" spans="1:1">
      <c r="A2166" s="187"/>
    </row>
    <row r="2167" spans="1:1">
      <c r="A2167" s="187"/>
    </row>
    <row r="2168" spans="1:1">
      <c r="A2168" s="187"/>
    </row>
    <row r="2169" spans="1:1">
      <c r="A2169" s="187"/>
    </row>
    <row r="2170" spans="1:1">
      <c r="A2170" s="187"/>
    </row>
    <row r="2171" spans="1:1">
      <c r="A2171" s="187"/>
    </row>
    <row r="2172" spans="1:1">
      <c r="A2172" s="187"/>
    </row>
    <row r="2173" spans="1:1">
      <c r="A2173" s="187"/>
    </row>
    <row r="2174" spans="1:1">
      <c r="A2174" s="187"/>
    </row>
    <row r="2175" spans="1:1">
      <c r="A2175" s="187"/>
    </row>
    <row r="2176" spans="1:1">
      <c r="A2176" s="187"/>
    </row>
    <row r="2177" spans="1:1">
      <c r="A2177" s="187"/>
    </row>
    <row r="2178" spans="1:1">
      <c r="A2178" s="187"/>
    </row>
    <row r="2179" spans="1:1">
      <c r="A2179" s="187"/>
    </row>
    <row r="2180" spans="1:1">
      <c r="A2180" s="187"/>
    </row>
    <row r="2181" spans="1:1">
      <c r="A2181" s="187"/>
    </row>
    <row r="2182" spans="1:1">
      <c r="A2182" s="187"/>
    </row>
    <row r="2183" spans="1:1">
      <c r="A2183" s="187"/>
    </row>
    <row r="2184" spans="1:1">
      <c r="A2184" s="187"/>
    </row>
    <row r="2185" spans="1:1">
      <c r="A2185" s="187"/>
    </row>
    <row r="2186" spans="1:1">
      <c r="A2186" s="187"/>
    </row>
    <row r="2187" spans="1:1">
      <c r="A2187" s="187"/>
    </row>
    <row r="2188" spans="1:1">
      <c r="A2188" s="187"/>
    </row>
    <row r="2189" spans="1:1">
      <c r="A2189" s="187"/>
    </row>
    <row r="2190" spans="1:1">
      <c r="A2190" s="187"/>
    </row>
    <row r="2191" spans="1:1">
      <c r="A2191" s="187"/>
    </row>
    <row r="2192" spans="1:1">
      <c r="A2192" s="187"/>
    </row>
    <row r="2193" spans="1:1">
      <c r="A2193" s="187"/>
    </row>
    <row r="2194" spans="1:1">
      <c r="A2194" s="187"/>
    </row>
    <row r="2195" spans="1:1">
      <c r="A2195" s="187"/>
    </row>
    <row r="2196" spans="1:1">
      <c r="A2196" s="187"/>
    </row>
    <row r="2197" spans="1:1">
      <c r="A2197" s="187"/>
    </row>
    <row r="2198" spans="1:1">
      <c r="A2198" s="187"/>
    </row>
    <row r="2199" spans="1:1">
      <c r="A2199" s="187"/>
    </row>
    <row r="2200" spans="1:1">
      <c r="A2200" s="187"/>
    </row>
    <row r="2201" spans="1:1">
      <c r="A2201" s="187"/>
    </row>
    <row r="2202" spans="1:1">
      <c r="A2202" s="187"/>
    </row>
    <row r="2203" spans="1:1">
      <c r="A2203" s="187"/>
    </row>
    <row r="2204" spans="1:1">
      <c r="A2204" s="187"/>
    </row>
    <row r="2205" spans="1:1">
      <c r="A2205" s="187"/>
    </row>
    <row r="2206" spans="1:1">
      <c r="A2206" s="187"/>
    </row>
    <row r="2207" spans="1:1">
      <c r="A2207" s="187"/>
    </row>
    <row r="2208" spans="1:1">
      <c r="A2208" s="187"/>
    </row>
    <row r="2209" spans="1:1">
      <c r="A2209" s="187"/>
    </row>
    <row r="2210" spans="1:1">
      <c r="A2210" s="187"/>
    </row>
    <row r="2211" spans="1:1">
      <c r="A2211" s="187"/>
    </row>
    <row r="2212" spans="1:1">
      <c r="A2212" s="187"/>
    </row>
    <row r="2213" spans="1:1">
      <c r="A2213" s="187"/>
    </row>
    <row r="2214" spans="1:1">
      <c r="A2214" s="187"/>
    </row>
    <row r="2215" spans="1:1">
      <c r="A2215" s="187"/>
    </row>
    <row r="2216" spans="1:1">
      <c r="A2216" s="187"/>
    </row>
    <row r="2217" spans="1:1">
      <c r="A2217" s="187"/>
    </row>
    <row r="2218" spans="1:1">
      <c r="A2218" s="187"/>
    </row>
    <row r="2219" spans="1:1">
      <c r="A2219" s="187"/>
    </row>
    <row r="2220" spans="1:1">
      <c r="A2220" s="187"/>
    </row>
    <row r="2221" spans="1:1">
      <c r="A2221" s="187"/>
    </row>
    <row r="2222" spans="1:1">
      <c r="A2222" s="187"/>
    </row>
    <row r="2223" spans="1:1">
      <c r="A2223" s="187"/>
    </row>
    <row r="2224" spans="1:1">
      <c r="A2224" s="187"/>
    </row>
    <row r="2225" spans="1:1">
      <c r="A2225" s="187"/>
    </row>
    <row r="2226" spans="1:1">
      <c r="A2226" s="187"/>
    </row>
    <row r="2227" spans="1:1">
      <c r="A2227" s="187"/>
    </row>
    <row r="2228" spans="1:1">
      <c r="A2228" s="187"/>
    </row>
    <row r="2229" spans="1:1">
      <c r="A2229" s="187"/>
    </row>
    <row r="2230" spans="1:1">
      <c r="A2230" s="187"/>
    </row>
    <row r="2231" spans="1:1">
      <c r="A2231" s="187"/>
    </row>
    <row r="2232" spans="1:1">
      <c r="A2232" s="187"/>
    </row>
    <row r="2233" spans="1:1">
      <c r="A2233" s="187"/>
    </row>
    <row r="2234" spans="1:1">
      <c r="A2234" s="187"/>
    </row>
    <row r="2235" spans="1:1">
      <c r="A2235" s="187"/>
    </row>
    <row r="2236" spans="1:1">
      <c r="A2236" s="187"/>
    </row>
    <row r="2237" spans="1:1">
      <c r="A2237" s="187"/>
    </row>
    <row r="2238" spans="1:1">
      <c r="A2238" s="187"/>
    </row>
    <row r="2239" spans="1:1">
      <c r="A2239" s="187"/>
    </row>
    <row r="2240" spans="1:1">
      <c r="A2240" s="187"/>
    </row>
    <row r="2241" spans="1:1">
      <c r="A2241" s="187"/>
    </row>
    <row r="2242" spans="1:1">
      <c r="A2242" s="187"/>
    </row>
    <row r="2243" spans="1:1">
      <c r="A2243" s="187"/>
    </row>
    <row r="2244" spans="1:1">
      <c r="A2244" s="187"/>
    </row>
    <row r="2245" spans="1:1">
      <c r="A2245" s="187"/>
    </row>
    <row r="2246" spans="1:1">
      <c r="A2246" s="187"/>
    </row>
    <row r="2247" spans="1:1">
      <c r="A2247" s="187"/>
    </row>
    <row r="2248" spans="1:1">
      <c r="A2248" s="187"/>
    </row>
    <row r="2249" spans="1:1">
      <c r="A2249" s="187"/>
    </row>
    <row r="2250" spans="1:1">
      <c r="A2250" s="187"/>
    </row>
    <row r="2251" spans="1:1">
      <c r="A2251" s="187"/>
    </row>
    <row r="2252" spans="1:1">
      <c r="A2252" s="187"/>
    </row>
    <row r="2253" spans="1:1">
      <c r="A2253" s="187"/>
    </row>
    <row r="2254" spans="1:1">
      <c r="A2254" s="187"/>
    </row>
    <row r="2255" spans="1:1">
      <c r="A2255" s="187"/>
    </row>
    <row r="2256" spans="1:1">
      <c r="A2256" s="187"/>
    </row>
    <row r="2257" spans="1:1">
      <c r="A2257" s="187"/>
    </row>
    <row r="2258" spans="1:1">
      <c r="A2258" s="187"/>
    </row>
    <row r="2259" spans="1:1">
      <c r="A2259" s="187"/>
    </row>
    <row r="2260" spans="1:1">
      <c r="A2260" s="187"/>
    </row>
    <row r="2261" spans="1:1">
      <c r="A2261" s="187"/>
    </row>
    <row r="2262" spans="1:1">
      <c r="A2262" s="187"/>
    </row>
    <row r="2263" spans="1:1">
      <c r="A2263" s="187"/>
    </row>
    <row r="2264" spans="1:1">
      <c r="A2264" s="187"/>
    </row>
    <row r="2265" spans="1:1">
      <c r="A2265" s="187"/>
    </row>
    <row r="2266" spans="1:1">
      <c r="A2266" s="187"/>
    </row>
    <row r="2267" spans="1:1">
      <c r="A2267" s="187"/>
    </row>
    <row r="2268" spans="1:1">
      <c r="A2268" s="187"/>
    </row>
    <row r="2269" spans="1:1">
      <c r="A2269" s="187"/>
    </row>
    <row r="2270" spans="1:1">
      <c r="A2270" s="187"/>
    </row>
    <row r="2271" spans="1:1">
      <c r="A2271" s="187"/>
    </row>
    <row r="2272" spans="1:1">
      <c r="A2272" s="187"/>
    </row>
    <row r="2273" spans="1:1">
      <c r="A2273" s="187"/>
    </row>
    <row r="2274" spans="1:1">
      <c r="A2274" s="187"/>
    </row>
    <row r="2275" spans="1:1">
      <c r="A2275" s="187"/>
    </row>
    <row r="2276" spans="1:1">
      <c r="A2276" s="187"/>
    </row>
    <row r="2277" spans="1:1">
      <c r="A2277" s="187"/>
    </row>
    <row r="2278" spans="1:1">
      <c r="A2278" s="187"/>
    </row>
    <row r="2279" spans="1:1">
      <c r="A2279" s="187"/>
    </row>
    <row r="2280" spans="1:1">
      <c r="A2280" s="187"/>
    </row>
    <row r="2281" spans="1:1">
      <c r="A2281" s="187"/>
    </row>
    <row r="2282" spans="1:1">
      <c r="A2282" s="187"/>
    </row>
    <row r="2283" spans="1:1">
      <c r="A2283" s="187"/>
    </row>
    <row r="2284" spans="1:1">
      <c r="A2284" s="187"/>
    </row>
    <row r="2285" spans="1:1">
      <c r="A2285" s="187"/>
    </row>
    <row r="2286" spans="1:1">
      <c r="A2286" s="187"/>
    </row>
    <row r="2287" spans="1:1">
      <c r="A2287" s="187"/>
    </row>
    <row r="2288" spans="1:1">
      <c r="A2288" s="187"/>
    </row>
    <row r="2289" spans="1:1">
      <c r="A2289" s="187"/>
    </row>
    <row r="2290" spans="1:1">
      <c r="A2290" s="187"/>
    </row>
    <row r="2291" spans="1:1">
      <c r="A2291" s="187"/>
    </row>
    <row r="2292" spans="1:1">
      <c r="A2292" s="187"/>
    </row>
    <row r="2293" spans="1:1">
      <c r="A2293" s="187"/>
    </row>
    <row r="2294" spans="1:1">
      <c r="A2294" s="187"/>
    </row>
    <row r="2295" spans="1:1">
      <c r="A2295" s="187"/>
    </row>
    <row r="2296" spans="1:1">
      <c r="A2296" s="187"/>
    </row>
    <row r="2297" spans="1:1">
      <c r="A2297" s="187"/>
    </row>
    <row r="2298" spans="1:1">
      <c r="A2298" s="187"/>
    </row>
    <row r="2299" spans="1:1">
      <c r="A2299" s="187"/>
    </row>
    <row r="2300" spans="1:1">
      <c r="A2300" s="187"/>
    </row>
    <row r="2301" spans="1:1">
      <c r="A2301" s="187"/>
    </row>
    <row r="2302" spans="1:1">
      <c r="A2302" s="187"/>
    </row>
    <row r="2303" spans="1:1">
      <c r="A2303" s="187"/>
    </row>
    <row r="2304" spans="1:1">
      <c r="A2304" s="187"/>
    </row>
    <row r="2305" spans="1:1">
      <c r="A2305" s="187"/>
    </row>
    <row r="2306" spans="1:1">
      <c r="A2306" s="187"/>
    </row>
    <row r="2307" spans="1:1">
      <c r="A2307" s="187"/>
    </row>
    <row r="2308" spans="1:1">
      <c r="A2308" s="187"/>
    </row>
    <row r="2309" spans="1:1">
      <c r="A2309" s="187"/>
    </row>
    <row r="2310" spans="1:1">
      <c r="A2310" s="187"/>
    </row>
    <row r="2311" spans="1:1">
      <c r="A2311" s="187"/>
    </row>
    <row r="2312" spans="1:1">
      <c r="A2312" s="187"/>
    </row>
    <row r="2313" spans="1:1">
      <c r="A2313" s="187"/>
    </row>
    <row r="2314" spans="1:1">
      <c r="A2314" s="187"/>
    </row>
    <row r="2315" spans="1:1">
      <c r="A2315" s="187"/>
    </row>
    <row r="2316" spans="1:1">
      <c r="A2316" s="187"/>
    </row>
    <row r="2317" spans="1:1">
      <c r="A2317" s="187"/>
    </row>
    <row r="2318" spans="1:1">
      <c r="A2318" s="187"/>
    </row>
    <row r="2319" spans="1:1">
      <c r="A2319" s="187"/>
    </row>
    <row r="2320" spans="1:1">
      <c r="A2320" s="187"/>
    </row>
    <row r="2321" spans="1:1">
      <c r="A2321" s="187"/>
    </row>
    <row r="2322" spans="1:1">
      <c r="A2322" s="187"/>
    </row>
    <row r="2323" spans="1:1">
      <c r="A2323" s="187"/>
    </row>
    <row r="2324" spans="1:1">
      <c r="A2324" s="187"/>
    </row>
    <row r="2325" spans="1:1">
      <c r="A2325" s="187"/>
    </row>
    <row r="2326" spans="1:1">
      <c r="A2326" s="187"/>
    </row>
    <row r="2327" spans="1:1">
      <c r="A2327" s="187"/>
    </row>
    <row r="2328" spans="1:1">
      <c r="A2328" s="187"/>
    </row>
    <row r="2329" spans="1:1">
      <c r="A2329" s="187"/>
    </row>
    <row r="2330" spans="1:1">
      <c r="A2330" s="187"/>
    </row>
    <row r="2331" spans="1:1">
      <c r="A2331" s="187"/>
    </row>
    <row r="2332" spans="1:1">
      <c r="A2332" s="187"/>
    </row>
    <row r="2333" spans="1:1">
      <c r="A2333" s="187"/>
    </row>
    <row r="2334" spans="1:1">
      <c r="A2334" s="187"/>
    </row>
    <row r="2335" spans="1:1">
      <c r="A2335" s="187"/>
    </row>
    <row r="2336" spans="1:1">
      <c r="A2336" s="187"/>
    </row>
    <row r="2337" spans="1:1">
      <c r="A2337" s="187"/>
    </row>
    <row r="2338" spans="1:1">
      <c r="A2338" s="187"/>
    </row>
    <row r="2339" spans="1:1">
      <c r="A2339" s="187"/>
    </row>
    <row r="2340" spans="1:1">
      <c r="A2340" s="187"/>
    </row>
    <row r="2341" spans="1:1">
      <c r="A2341" s="187"/>
    </row>
    <row r="2342" spans="1:1">
      <c r="A2342" s="187"/>
    </row>
    <row r="2343" spans="1:1">
      <c r="A2343" s="187"/>
    </row>
    <row r="2344" spans="1:1">
      <c r="A2344" s="187"/>
    </row>
    <row r="2345" spans="1:1">
      <c r="A2345" s="187"/>
    </row>
    <row r="2346" spans="1:1">
      <c r="A2346" s="187"/>
    </row>
    <row r="2347" spans="1:1">
      <c r="A2347" s="187"/>
    </row>
    <row r="2348" spans="1:1">
      <c r="A2348" s="187"/>
    </row>
    <row r="2349" spans="1:1">
      <c r="A2349" s="187"/>
    </row>
    <row r="2350" spans="1:1">
      <c r="A2350" s="187"/>
    </row>
    <row r="2351" spans="1:1">
      <c r="A2351" s="187"/>
    </row>
    <row r="2352" spans="1:1">
      <c r="A2352" s="187"/>
    </row>
    <row r="2353" spans="1:1">
      <c r="A2353" s="187"/>
    </row>
    <row r="2354" spans="1:1">
      <c r="A2354" s="187"/>
    </row>
    <row r="2355" spans="1:1">
      <c r="A2355" s="187"/>
    </row>
    <row r="2356" spans="1:1">
      <c r="A2356" s="187"/>
    </row>
    <row r="2357" spans="1:1">
      <c r="A2357" s="187"/>
    </row>
    <row r="2358" spans="1:1">
      <c r="A2358" s="187"/>
    </row>
    <row r="2359" spans="1:1">
      <c r="A2359" s="187"/>
    </row>
    <row r="2360" spans="1:1">
      <c r="A2360" s="187"/>
    </row>
    <row r="2361" spans="1:1">
      <c r="A2361" s="187"/>
    </row>
    <row r="2362" spans="1:1">
      <c r="A2362" s="187"/>
    </row>
    <row r="2363" spans="1:1">
      <c r="A2363" s="187"/>
    </row>
    <row r="2364" spans="1:1">
      <c r="A2364" s="187"/>
    </row>
    <row r="2365" spans="1:1">
      <c r="A2365" s="187"/>
    </row>
    <row r="2366" spans="1:1">
      <c r="A2366" s="187"/>
    </row>
    <row r="2367" spans="1:1">
      <c r="A2367" s="187"/>
    </row>
    <row r="2368" spans="1:1">
      <c r="A2368" s="187"/>
    </row>
    <row r="2369" spans="1:1">
      <c r="A2369" s="187"/>
    </row>
    <row r="2370" spans="1:1">
      <c r="A2370" s="187"/>
    </row>
    <row r="2371" spans="1:1">
      <c r="A2371" s="187"/>
    </row>
    <row r="2372" spans="1:1">
      <c r="A2372" s="187"/>
    </row>
    <row r="2373" spans="1:1">
      <c r="A2373" s="187"/>
    </row>
    <row r="2374" spans="1:1">
      <c r="A2374" s="187"/>
    </row>
    <row r="2375" spans="1:1">
      <c r="A2375" s="187"/>
    </row>
    <row r="2376" spans="1:1">
      <c r="A2376" s="187"/>
    </row>
    <row r="2377" spans="1:1">
      <c r="A2377" s="187"/>
    </row>
    <row r="2378" spans="1:1">
      <c r="A2378" s="187"/>
    </row>
    <row r="2379" spans="1:1">
      <c r="A2379" s="187"/>
    </row>
    <row r="2380" spans="1:1">
      <c r="A2380" s="187"/>
    </row>
    <row r="2381" spans="1:1">
      <c r="A2381" s="187"/>
    </row>
    <row r="2382" spans="1:1">
      <c r="A2382" s="187"/>
    </row>
    <row r="2383" spans="1:1">
      <c r="A2383" s="187"/>
    </row>
    <row r="2384" spans="1:1">
      <c r="A2384" s="187"/>
    </row>
    <row r="2385" spans="1:1">
      <c r="A2385" s="187"/>
    </row>
    <row r="2386" spans="1:1">
      <c r="A2386" s="187"/>
    </row>
    <row r="2387" spans="1:1">
      <c r="A2387" s="187"/>
    </row>
    <row r="2388" spans="1:1">
      <c r="A2388" s="187"/>
    </row>
    <row r="2389" spans="1:1">
      <c r="A2389" s="187"/>
    </row>
    <row r="2390" spans="1:1">
      <c r="A2390" s="187"/>
    </row>
    <row r="2391" spans="1:1">
      <c r="A2391" s="187"/>
    </row>
    <row r="2392" spans="1:1">
      <c r="A2392" s="187"/>
    </row>
    <row r="2393" spans="1:1">
      <c r="A2393" s="187"/>
    </row>
    <row r="2394" spans="1:1">
      <c r="A2394" s="187"/>
    </row>
    <row r="2395" spans="1:1">
      <c r="A2395" s="187"/>
    </row>
    <row r="2396" spans="1:1">
      <c r="A2396" s="187"/>
    </row>
    <row r="2397" spans="1:1">
      <c r="A2397" s="187"/>
    </row>
    <row r="2398" spans="1:1">
      <c r="A2398" s="187"/>
    </row>
    <row r="2399" spans="1:1">
      <c r="A2399" s="187"/>
    </row>
    <row r="2400" spans="1:1">
      <c r="A2400" s="187"/>
    </row>
    <row r="2401" spans="1:1">
      <c r="A2401" s="187"/>
    </row>
    <row r="2402" spans="1:1">
      <c r="A2402" s="187"/>
    </row>
    <row r="2403" spans="1:1">
      <c r="A2403" s="187"/>
    </row>
    <row r="2404" spans="1:1">
      <c r="A2404" s="187"/>
    </row>
    <row r="2405" spans="1:1">
      <c r="A2405" s="187"/>
    </row>
    <row r="2406" spans="1:1">
      <c r="A2406" s="187"/>
    </row>
    <row r="2407" spans="1:1">
      <c r="A2407" s="187"/>
    </row>
    <row r="2408" spans="1:1">
      <c r="A2408" s="187"/>
    </row>
    <row r="2409" spans="1:1">
      <c r="A2409" s="187"/>
    </row>
    <row r="2410" spans="1:1">
      <c r="A2410" s="187"/>
    </row>
    <row r="2411" spans="1:1">
      <c r="A2411" s="187"/>
    </row>
    <row r="2412" spans="1:1">
      <c r="A2412" s="187"/>
    </row>
    <row r="2413" spans="1:1">
      <c r="A2413" s="187"/>
    </row>
    <row r="2414" spans="1:1">
      <c r="A2414" s="187"/>
    </row>
    <row r="2415" spans="1:1">
      <c r="A2415" s="187"/>
    </row>
    <row r="2416" spans="1:1">
      <c r="A2416" s="187"/>
    </row>
    <row r="2417" spans="1:1">
      <c r="A2417" s="187"/>
    </row>
    <row r="2418" spans="1:1">
      <c r="A2418" s="187"/>
    </row>
    <row r="2419" spans="1:1">
      <c r="A2419" s="187"/>
    </row>
    <row r="2420" spans="1:1">
      <c r="A2420" s="187"/>
    </row>
    <row r="2421" spans="1:1">
      <c r="A2421" s="187"/>
    </row>
    <row r="2422" spans="1:1">
      <c r="A2422" s="187"/>
    </row>
    <row r="2423" spans="1:1">
      <c r="A2423" s="187"/>
    </row>
    <row r="2424" spans="1:1">
      <c r="A2424" s="187"/>
    </row>
    <row r="2425" spans="1:1">
      <c r="A2425" s="187"/>
    </row>
    <row r="2426" spans="1:1">
      <c r="A2426" s="187"/>
    </row>
    <row r="2427" spans="1:1">
      <c r="A2427" s="187"/>
    </row>
    <row r="2428" spans="1:1">
      <c r="A2428" s="187"/>
    </row>
    <row r="2429" spans="1:1">
      <c r="A2429" s="187"/>
    </row>
    <row r="2430" spans="1:1">
      <c r="A2430" s="187"/>
    </row>
    <row r="2431" spans="1:1">
      <c r="A2431" s="187"/>
    </row>
    <row r="2432" spans="1:1">
      <c r="A2432" s="187"/>
    </row>
    <row r="2433" spans="1:1">
      <c r="A2433" s="187"/>
    </row>
    <row r="2434" spans="1:1">
      <c r="A2434" s="187"/>
    </row>
    <row r="2435" spans="1:1">
      <c r="A2435" s="187"/>
    </row>
    <row r="2436" spans="1:1">
      <c r="A2436" s="187"/>
    </row>
    <row r="2437" spans="1:1">
      <c r="A2437" s="187"/>
    </row>
    <row r="2438" spans="1:1">
      <c r="A2438" s="187"/>
    </row>
    <row r="2439" spans="1:1">
      <c r="A2439" s="187"/>
    </row>
    <row r="2440" spans="1:1">
      <c r="A2440" s="187"/>
    </row>
    <row r="2441" spans="1:1">
      <c r="A2441" s="187"/>
    </row>
    <row r="2442" spans="1:1">
      <c r="A2442" s="187"/>
    </row>
    <row r="2443" spans="1:1">
      <c r="A2443" s="187"/>
    </row>
    <row r="2444" spans="1:1">
      <c r="A2444" s="187"/>
    </row>
    <row r="2445" spans="1:1">
      <c r="A2445" s="187"/>
    </row>
    <row r="2446" spans="1:1">
      <c r="A2446" s="187"/>
    </row>
    <row r="2447" spans="1:1">
      <c r="A2447" s="187"/>
    </row>
    <row r="2448" spans="1:1">
      <c r="A2448" s="187"/>
    </row>
    <row r="2449" spans="1:1">
      <c r="A2449" s="187"/>
    </row>
    <row r="2450" spans="1:1">
      <c r="A2450" s="187"/>
    </row>
    <row r="2451" spans="1:1">
      <c r="A2451" s="187"/>
    </row>
    <row r="2452" spans="1:1">
      <c r="A2452" s="187"/>
    </row>
    <row r="2453" spans="1:1">
      <c r="A2453" s="187"/>
    </row>
    <row r="2454" spans="1:1">
      <c r="A2454" s="187"/>
    </row>
    <row r="2455" spans="1:1">
      <c r="A2455" s="187"/>
    </row>
    <row r="2456" spans="1:1">
      <c r="A2456" s="187"/>
    </row>
    <row r="2457" spans="1:1">
      <c r="A2457" s="187"/>
    </row>
    <row r="2458" spans="1:1">
      <c r="A2458" s="187"/>
    </row>
    <row r="2459" spans="1:1">
      <c r="A2459" s="187"/>
    </row>
    <row r="2460" spans="1:1">
      <c r="A2460" s="187"/>
    </row>
    <row r="2461" spans="1:1">
      <c r="A2461" s="187"/>
    </row>
    <row r="2462" spans="1:1">
      <c r="A2462" s="187"/>
    </row>
    <row r="2463" spans="1:1">
      <c r="A2463" s="187"/>
    </row>
    <row r="2464" spans="1:1">
      <c r="A2464" s="187"/>
    </row>
    <row r="2465" spans="1:1">
      <c r="A2465" s="187"/>
    </row>
    <row r="2466" spans="1:1">
      <c r="A2466" s="187"/>
    </row>
    <row r="2467" spans="1:1">
      <c r="A2467" s="187"/>
    </row>
    <row r="2468" spans="1:1">
      <c r="A2468" s="187"/>
    </row>
    <row r="2469" spans="1:1">
      <c r="A2469" s="187"/>
    </row>
    <row r="2470" spans="1:1">
      <c r="A2470" s="187"/>
    </row>
    <row r="2471" spans="1:1">
      <c r="A2471" s="187"/>
    </row>
    <row r="2472" spans="1:1">
      <c r="A2472" s="187"/>
    </row>
    <row r="2473" spans="1:1">
      <c r="A2473" s="187"/>
    </row>
    <row r="2474" spans="1:1">
      <c r="A2474" s="187"/>
    </row>
    <row r="2475" spans="1:1">
      <c r="A2475" s="187"/>
    </row>
    <row r="2476" spans="1:1">
      <c r="A2476" s="187"/>
    </row>
    <row r="2477" spans="1:1">
      <c r="A2477" s="187"/>
    </row>
    <row r="2478" spans="1:1">
      <c r="A2478" s="187"/>
    </row>
    <row r="2479" spans="1:1">
      <c r="A2479" s="187"/>
    </row>
    <row r="2480" spans="1:1">
      <c r="A2480" s="187"/>
    </row>
    <row r="2481" spans="1:1">
      <c r="A2481" s="187"/>
    </row>
    <row r="2482" spans="1:1">
      <c r="A2482" s="187"/>
    </row>
    <row r="2483" spans="1:1">
      <c r="A2483" s="187"/>
    </row>
    <row r="2484" spans="1:1">
      <c r="A2484" s="187"/>
    </row>
    <row r="2485" spans="1:1">
      <c r="A2485" s="187"/>
    </row>
    <row r="2486" spans="1:1">
      <c r="A2486" s="187"/>
    </row>
    <row r="2487" spans="1:1">
      <c r="A2487" s="187"/>
    </row>
    <row r="2488" spans="1:1">
      <c r="A2488" s="187"/>
    </row>
    <row r="2489" spans="1:1">
      <c r="A2489" s="187"/>
    </row>
    <row r="2490" spans="1:1">
      <c r="A2490" s="187"/>
    </row>
    <row r="2491" spans="1:1">
      <c r="A2491" s="187"/>
    </row>
    <row r="2492" spans="1:1">
      <c r="A2492" s="187"/>
    </row>
    <row r="2493" spans="1:1">
      <c r="A2493" s="187"/>
    </row>
    <row r="2494" spans="1:1">
      <c r="A2494" s="187"/>
    </row>
    <row r="2495" spans="1:1">
      <c r="A2495" s="187"/>
    </row>
    <row r="2496" spans="1:1">
      <c r="A2496" s="187"/>
    </row>
    <row r="2497" spans="1:1">
      <c r="A2497" s="187"/>
    </row>
    <row r="2498" spans="1:1">
      <c r="A2498" s="187"/>
    </row>
    <row r="2499" spans="1:1">
      <c r="A2499" s="187"/>
    </row>
    <row r="2500" spans="1:1">
      <c r="A2500" s="187"/>
    </row>
    <row r="2501" spans="1:1">
      <c r="A2501" s="187"/>
    </row>
    <row r="2502" spans="1:1">
      <c r="A2502" s="187"/>
    </row>
    <row r="2503" spans="1:1">
      <c r="A2503" s="187"/>
    </row>
    <row r="2504" spans="1:1">
      <c r="A2504" s="187"/>
    </row>
    <row r="2505" spans="1:1">
      <c r="A2505" s="187"/>
    </row>
    <row r="2506" spans="1:1">
      <c r="A2506" s="187"/>
    </row>
    <row r="2507" spans="1:1">
      <c r="A2507" s="187"/>
    </row>
    <row r="2508" spans="1:1">
      <c r="A2508" s="187"/>
    </row>
    <row r="2509" spans="1:1">
      <c r="A2509" s="187"/>
    </row>
    <row r="2510" spans="1:1">
      <c r="A2510" s="187"/>
    </row>
    <row r="2511" spans="1:1">
      <c r="A2511" s="187"/>
    </row>
    <row r="2512" spans="1:1">
      <c r="A2512" s="187"/>
    </row>
    <row r="2513" spans="1:1">
      <c r="A2513" s="187"/>
    </row>
    <row r="2514" spans="1:1">
      <c r="A2514" s="187"/>
    </row>
    <row r="2515" spans="1:1">
      <c r="A2515" s="187"/>
    </row>
    <row r="2516" spans="1:1">
      <c r="A2516" s="187"/>
    </row>
    <row r="2517" spans="1:1">
      <c r="A2517" s="187"/>
    </row>
    <row r="2518" spans="1:1">
      <c r="A2518" s="187"/>
    </row>
    <row r="2519" spans="1:1">
      <c r="A2519" s="187"/>
    </row>
    <row r="2520" spans="1:1">
      <c r="A2520" s="187"/>
    </row>
    <row r="2521" spans="1:1">
      <c r="A2521" s="187"/>
    </row>
    <row r="2522" spans="1:1">
      <c r="A2522" s="187"/>
    </row>
    <row r="2523" spans="1:1">
      <c r="A2523" s="187"/>
    </row>
    <row r="2524" spans="1:1">
      <c r="A2524" s="187"/>
    </row>
    <row r="2525" spans="1:1">
      <c r="A2525" s="187"/>
    </row>
    <row r="2526" spans="1:1">
      <c r="A2526" s="187"/>
    </row>
    <row r="2527" spans="1:1">
      <c r="A2527" s="187"/>
    </row>
    <row r="2528" spans="1:1">
      <c r="A2528" s="187"/>
    </row>
    <row r="2529" spans="1:1">
      <c r="A2529" s="187"/>
    </row>
    <row r="2530" spans="1:1">
      <c r="A2530" s="187"/>
    </row>
    <row r="2531" spans="1:1">
      <c r="A2531" s="187"/>
    </row>
    <row r="2532" spans="1:1">
      <c r="A2532" s="187"/>
    </row>
    <row r="2533" spans="1:1">
      <c r="A2533" s="187"/>
    </row>
    <row r="2534" spans="1:1">
      <c r="A2534" s="187"/>
    </row>
    <row r="2535" spans="1:1">
      <c r="A2535" s="187"/>
    </row>
    <row r="2536" spans="1:1">
      <c r="A2536" s="187"/>
    </row>
    <row r="2537" spans="1:1">
      <c r="A2537" s="187"/>
    </row>
    <row r="2538" spans="1:1">
      <c r="A2538" s="187"/>
    </row>
    <row r="2539" spans="1:1">
      <c r="A2539" s="187"/>
    </row>
    <row r="2540" spans="1:1">
      <c r="A2540" s="187"/>
    </row>
    <row r="2541" spans="1:1">
      <c r="A2541" s="187"/>
    </row>
    <row r="2542" spans="1:1">
      <c r="A2542" s="187"/>
    </row>
    <row r="2543" spans="1:1">
      <c r="A2543" s="187"/>
    </row>
    <row r="2544" spans="1:1">
      <c r="A2544" s="187"/>
    </row>
    <row r="2545" spans="1:1">
      <c r="A2545" s="187"/>
    </row>
    <row r="2546" spans="1:1">
      <c r="A2546" s="187"/>
    </row>
    <row r="2547" spans="1:1">
      <c r="A2547" s="187"/>
    </row>
    <row r="2548" spans="1:1">
      <c r="A2548" s="187"/>
    </row>
    <row r="2549" spans="1:1">
      <c r="A2549" s="187"/>
    </row>
    <row r="2550" spans="1:1">
      <c r="A2550" s="187"/>
    </row>
    <row r="2551" spans="1:1">
      <c r="A2551" s="187"/>
    </row>
    <row r="2552" spans="1:1">
      <c r="A2552" s="187"/>
    </row>
    <row r="2553" spans="1:1">
      <c r="A2553" s="187"/>
    </row>
    <row r="2554" spans="1:1">
      <c r="A2554" s="187"/>
    </row>
    <row r="2555" spans="1:1">
      <c r="A2555" s="187"/>
    </row>
    <row r="2556" spans="1:1">
      <c r="A2556" s="187"/>
    </row>
    <row r="2557" spans="1:1">
      <c r="A2557" s="187"/>
    </row>
    <row r="2558" spans="1:1">
      <c r="A2558" s="187"/>
    </row>
    <row r="2559" spans="1:1">
      <c r="A2559" s="187"/>
    </row>
    <row r="2560" spans="1:1">
      <c r="A2560" s="187"/>
    </row>
    <row r="2561" spans="1:1">
      <c r="A2561" s="187"/>
    </row>
    <row r="2562" spans="1:1">
      <c r="A2562" s="187"/>
    </row>
    <row r="2563" spans="1:1">
      <c r="A2563" s="187"/>
    </row>
    <row r="2564" spans="1:1">
      <c r="A2564" s="187"/>
    </row>
    <row r="2565" spans="1:1">
      <c r="A2565" s="187"/>
    </row>
    <row r="2566" spans="1:1">
      <c r="A2566" s="187"/>
    </row>
    <row r="2567" spans="1:1">
      <c r="A2567" s="187"/>
    </row>
    <row r="2568" spans="1:1">
      <c r="A2568" s="187"/>
    </row>
    <row r="2569" spans="1:1">
      <c r="A2569" s="187"/>
    </row>
    <row r="2570" spans="1:1">
      <c r="A2570" s="187"/>
    </row>
    <row r="2571" spans="1:1">
      <c r="A2571" s="187"/>
    </row>
    <row r="2572" spans="1:1">
      <c r="A2572" s="187"/>
    </row>
    <row r="2573" spans="1:1">
      <c r="A2573" s="187"/>
    </row>
    <row r="2574" spans="1:1">
      <c r="A2574" s="187"/>
    </row>
    <row r="2575" spans="1:1">
      <c r="A2575" s="187"/>
    </row>
    <row r="2576" spans="1:1">
      <c r="A2576" s="187"/>
    </row>
    <row r="2577" spans="1:1">
      <c r="A2577" s="187"/>
    </row>
    <row r="2578" spans="1:1">
      <c r="A2578" s="187"/>
    </row>
    <row r="2579" spans="1:1">
      <c r="A2579" s="187"/>
    </row>
    <row r="2580" spans="1:1">
      <c r="A2580" s="187"/>
    </row>
    <row r="2581" spans="1:1">
      <c r="A2581" s="187"/>
    </row>
    <row r="2582" spans="1:1">
      <c r="A2582" s="187"/>
    </row>
    <row r="2583" spans="1:1">
      <c r="A2583" s="187"/>
    </row>
    <row r="2584" spans="1:1">
      <c r="A2584" s="187"/>
    </row>
    <row r="2585" spans="1:1">
      <c r="A2585" s="187"/>
    </row>
    <row r="2586" spans="1:1">
      <c r="A2586" s="187"/>
    </row>
    <row r="2587" spans="1:1">
      <c r="A2587" s="187"/>
    </row>
    <row r="2588" spans="1:1">
      <c r="A2588" s="187"/>
    </row>
    <row r="2589" spans="1:1">
      <c r="A2589" s="187"/>
    </row>
    <row r="2590" spans="1:1">
      <c r="A2590" s="187"/>
    </row>
    <row r="2591" spans="1:1">
      <c r="A2591" s="187"/>
    </row>
    <row r="2592" spans="1:1">
      <c r="A2592" s="187"/>
    </row>
    <row r="2593" spans="1:1">
      <c r="A2593" s="187"/>
    </row>
    <row r="2594" spans="1:1">
      <c r="A2594" s="187"/>
    </row>
    <row r="2595" spans="1:1">
      <c r="A2595" s="187"/>
    </row>
    <row r="2596" spans="1:1">
      <c r="A2596" s="187"/>
    </row>
    <row r="2597" spans="1:1">
      <c r="A2597" s="187"/>
    </row>
    <row r="2598" spans="1:1">
      <c r="A2598" s="187"/>
    </row>
    <row r="2599" spans="1:1">
      <c r="A2599" s="187"/>
    </row>
    <row r="2600" spans="1:1">
      <c r="A2600" s="187"/>
    </row>
    <row r="2601" spans="1:1">
      <c r="A2601" s="187"/>
    </row>
    <row r="2602" spans="1:1">
      <c r="A2602" s="187"/>
    </row>
    <row r="2603" spans="1:1">
      <c r="A2603" s="187"/>
    </row>
    <row r="2604" spans="1:1">
      <c r="A2604" s="187"/>
    </row>
    <row r="2605" spans="1:1">
      <c r="A2605" s="187"/>
    </row>
    <row r="2606" spans="1:1">
      <c r="A2606" s="187"/>
    </row>
    <row r="2607" spans="1:1">
      <c r="A2607" s="187"/>
    </row>
    <row r="2608" spans="1:1">
      <c r="A2608" s="187"/>
    </row>
    <row r="2609" spans="1:1">
      <c r="A2609" s="187"/>
    </row>
    <row r="2610" spans="1:1">
      <c r="A2610" s="187"/>
    </row>
    <row r="2611" spans="1:1">
      <c r="A2611" s="187"/>
    </row>
    <row r="2612" spans="1:1">
      <c r="A2612" s="187"/>
    </row>
    <row r="2613" spans="1:1">
      <c r="A2613" s="187"/>
    </row>
    <row r="2614" spans="1:1">
      <c r="A2614" s="187"/>
    </row>
    <row r="2615" spans="1:1">
      <c r="A2615" s="187"/>
    </row>
    <row r="2616" spans="1:1">
      <c r="A2616" s="187"/>
    </row>
    <row r="2617" spans="1:1">
      <c r="A2617" s="187"/>
    </row>
    <row r="2618" spans="1:1">
      <c r="A2618" s="187"/>
    </row>
    <row r="2619" spans="1:1">
      <c r="A2619" s="187"/>
    </row>
    <row r="2620" spans="1:1">
      <c r="A2620" s="187"/>
    </row>
    <row r="2621" spans="1:1">
      <c r="A2621" s="187"/>
    </row>
    <row r="2622" spans="1:1">
      <c r="A2622" s="187"/>
    </row>
    <row r="2623" spans="1:1">
      <c r="A2623" s="187"/>
    </row>
    <row r="2624" spans="1:1">
      <c r="A2624" s="187"/>
    </row>
    <row r="2625" spans="1:1">
      <c r="A2625" s="187"/>
    </row>
    <row r="2626" spans="1:1">
      <c r="A2626" s="187"/>
    </row>
    <row r="2627" spans="1:1">
      <c r="A2627" s="187"/>
    </row>
    <row r="2628" spans="1:1">
      <c r="A2628" s="187"/>
    </row>
    <row r="2629" spans="1:1">
      <c r="A2629" s="187"/>
    </row>
    <row r="2630" spans="1:1">
      <c r="A2630" s="187"/>
    </row>
    <row r="2631" spans="1:1">
      <c r="A2631" s="187"/>
    </row>
    <row r="2632" spans="1:1">
      <c r="A2632" s="187"/>
    </row>
    <row r="2633" spans="1:1">
      <c r="A2633" s="187"/>
    </row>
    <row r="2634" spans="1:1">
      <c r="A2634" s="187"/>
    </row>
    <row r="2635" spans="1:1">
      <c r="A2635" s="187"/>
    </row>
    <row r="2636" spans="1:1">
      <c r="A2636" s="187"/>
    </row>
    <row r="2637" spans="1:1">
      <c r="A2637" s="187"/>
    </row>
    <row r="2638" spans="1:1">
      <c r="A2638" s="187"/>
    </row>
    <row r="2639" spans="1:1">
      <c r="A2639" s="187"/>
    </row>
    <row r="2640" spans="1:1">
      <c r="A2640" s="187"/>
    </row>
    <row r="2641" spans="1:1">
      <c r="A2641" s="187"/>
    </row>
    <row r="2642" spans="1:1">
      <c r="A2642" s="187"/>
    </row>
    <row r="2643" spans="1:1">
      <c r="A2643" s="187"/>
    </row>
    <row r="2644" spans="1:1">
      <c r="A2644" s="187"/>
    </row>
    <row r="2645" spans="1:1">
      <c r="A2645" s="187"/>
    </row>
    <row r="2646" spans="1:1">
      <c r="A2646" s="187"/>
    </row>
    <row r="2647" spans="1:1">
      <c r="A2647" s="187"/>
    </row>
    <row r="2648" spans="1:1">
      <c r="A2648" s="187"/>
    </row>
    <row r="2649" spans="1:1">
      <c r="A2649" s="187"/>
    </row>
    <row r="2650" spans="1:1">
      <c r="A2650" s="187"/>
    </row>
    <row r="2651" spans="1:1">
      <c r="A2651" s="187"/>
    </row>
    <row r="2652" spans="1:1">
      <c r="A2652" s="187"/>
    </row>
    <row r="2653" spans="1:1">
      <c r="A2653" s="187"/>
    </row>
    <row r="2654" spans="1:1">
      <c r="A2654" s="187"/>
    </row>
    <row r="2655" spans="1:1">
      <c r="A2655" s="187"/>
    </row>
    <row r="2656" spans="1:1">
      <c r="A2656" s="187"/>
    </row>
    <row r="2657" spans="1:1">
      <c r="A2657" s="187"/>
    </row>
    <row r="2658" spans="1:1">
      <c r="A2658" s="187"/>
    </row>
    <row r="2659" spans="1:1">
      <c r="A2659" s="187"/>
    </row>
    <row r="2660" spans="1:1">
      <c r="A2660" s="187"/>
    </row>
    <row r="2661" spans="1:1">
      <c r="A2661" s="187"/>
    </row>
    <row r="2662" spans="1:1">
      <c r="A2662" s="187"/>
    </row>
    <row r="2663" spans="1:1">
      <c r="A2663" s="187"/>
    </row>
    <row r="2664" spans="1:1">
      <c r="A2664" s="187"/>
    </row>
    <row r="2665" spans="1:1">
      <c r="A2665" s="187"/>
    </row>
    <row r="2666" spans="1:1">
      <c r="A2666" s="187"/>
    </row>
    <row r="2667" spans="1:1">
      <c r="A2667" s="187"/>
    </row>
    <row r="2668" spans="1:1">
      <c r="A2668" s="187"/>
    </row>
    <row r="2669" spans="1:1">
      <c r="A2669" s="187"/>
    </row>
    <row r="2670" spans="1:1">
      <c r="A2670" s="187"/>
    </row>
    <row r="2671" spans="1:1">
      <c r="A2671" s="187"/>
    </row>
    <row r="2672" spans="1:1">
      <c r="A2672" s="187"/>
    </row>
    <row r="2673" spans="1:1">
      <c r="A2673" s="187"/>
    </row>
    <row r="2674" spans="1:1">
      <c r="A2674" s="187"/>
    </row>
    <row r="2675" spans="1:1">
      <c r="A2675" s="187"/>
    </row>
    <row r="2676" spans="1:1">
      <c r="A2676" s="187"/>
    </row>
    <row r="2677" spans="1:1">
      <c r="A2677" s="187"/>
    </row>
    <row r="2678" spans="1:1">
      <c r="A2678" s="187"/>
    </row>
    <row r="2679" spans="1:1">
      <c r="A2679" s="187"/>
    </row>
    <row r="2680" spans="1:1">
      <c r="A2680" s="187"/>
    </row>
    <row r="2681" spans="1:1">
      <c r="A2681" s="187"/>
    </row>
    <row r="2682" spans="1:1">
      <c r="A2682" s="187"/>
    </row>
    <row r="2683" spans="1:1">
      <c r="A2683" s="187"/>
    </row>
    <row r="2684" spans="1:1">
      <c r="A2684" s="187"/>
    </row>
    <row r="2685" spans="1:1">
      <c r="A2685" s="187"/>
    </row>
    <row r="2686" spans="1:1">
      <c r="A2686" s="187"/>
    </row>
    <row r="2687" spans="1:1">
      <c r="A2687" s="187"/>
    </row>
    <row r="2688" spans="1:1">
      <c r="A2688" s="187"/>
    </row>
    <row r="2689" spans="1:1">
      <c r="A2689" s="187"/>
    </row>
    <row r="2690" spans="1:1">
      <c r="A2690" s="187"/>
    </row>
    <row r="2691" spans="1:1">
      <c r="A2691" s="187"/>
    </row>
    <row r="2692" spans="1:1">
      <c r="A2692" s="187"/>
    </row>
    <row r="2693" spans="1:1">
      <c r="A2693" s="187"/>
    </row>
    <row r="2694" spans="1:1">
      <c r="A2694" s="187"/>
    </row>
    <row r="2695" spans="1:1">
      <c r="A2695" s="187"/>
    </row>
    <row r="2696" spans="1:1">
      <c r="A2696" s="187"/>
    </row>
    <row r="2697" spans="1:1">
      <c r="A2697" s="187"/>
    </row>
    <row r="2698" spans="1:1">
      <c r="A2698" s="187"/>
    </row>
    <row r="2699" spans="1:1">
      <c r="A2699" s="187"/>
    </row>
    <row r="2700" spans="1:1">
      <c r="A2700" s="187"/>
    </row>
    <row r="2701" spans="1:1">
      <c r="A2701" s="187"/>
    </row>
    <row r="2702" spans="1:1">
      <c r="A2702" s="187"/>
    </row>
    <row r="2703" spans="1:1">
      <c r="A2703" s="187"/>
    </row>
    <row r="2704" spans="1:1">
      <c r="A2704" s="187"/>
    </row>
    <row r="2705" spans="1:1">
      <c r="A2705" s="187"/>
    </row>
    <row r="2706" spans="1:1">
      <c r="A2706" s="187"/>
    </row>
    <row r="2707" spans="1:1">
      <c r="A2707" s="187"/>
    </row>
    <row r="2708" spans="1:1">
      <c r="A2708" s="187"/>
    </row>
    <row r="2709" spans="1:1">
      <c r="A2709" s="187"/>
    </row>
    <row r="2710" spans="1:1">
      <c r="A2710" s="187"/>
    </row>
    <row r="2711" spans="1:1">
      <c r="A2711" s="187"/>
    </row>
    <row r="2712" spans="1:1">
      <c r="A2712" s="187"/>
    </row>
    <row r="2713" spans="1:1">
      <c r="A2713" s="187"/>
    </row>
    <row r="2714" spans="1:1">
      <c r="A2714" s="187"/>
    </row>
    <row r="2715" spans="1:1">
      <c r="A2715" s="187"/>
    </row>
    <row r="2716" spans="1:1">
      <c r="A2716" s="187"/>
    </row>
    <row r="2717" spans="1:1">
      <c r="A2717" s="187"/>
    </row>
    <row r="2718" spans="1:1">
      <c r="A2718" s="187"/>
    </row>
    <row r="2719" spans="1:1">
      <c r="A2719" s="187"/>
    </row>
    <row r="2720" spans="1:1">
      <c r="A2720" s="187"/>
    </row>
    <row r="2721" spans="1:1">
      <c r="A2721" s="187"/>
    </row>
    <row r="2722" spans="1:1">
      <c r="A2722" s="187"/>
    </row>
    <row r="2723" spans="1:1">
      <c r="A2723" s="187"/>
    </row>
    <row r="2724" spans="1:1">
      <c r="A2724" s="187"/>
    </row>
    <row r="2725" spans="1:1">
      <c r="A2725" s="187"/>
    </row>
    <row r="2726" spans="1:1">
      <c r="A2726" s="187"/>
    </row>
    <row r="2727" spans="1:1">
      <c r="A2727" s="187"/>
    </row>
    <row r="2728" spans="1:1">
      <c r="A2728" s="187"/>
    </row>
    <row r="2729" spans="1:1">
      <c r="A2729" s="187"/>
    </row>
    <row r="2730" spans="1:1">
      <c r="A2730" s="187"/>
    </row>
    <row r="2731" spans="1:1">
      <c r="A2731" s="187"/>
    </row>
    <row r="2732" spans="1:1">
      <c r="A2732" s="187"/>
    </row>
    <row r="2733" spans="1:1">
      <c r="A2733" s="187"/>
    </row>
    <row r="2734" spans="1:1">
      <c r="A2734" s="187"/>
    </row>
    <row r="2735" spans="1:1">
      <c r="A2735" s="187"/>
    </row>
    <row r="2736" spans="1:1">
      <c r="A2736" s="187"/>
    </row>
    <row r="2737" spans="1:1">
      <c r="A2737" s="187"/>
    </row>
    <row r="2738" spans="1:1">
      <c r="A2738" s="187"/>
    </row>
    <row r="2739" spans="1:1">
      <c r="A2739" s="187"/>
    </row>
    <row r="2740" spans="1:1">
      <c r="A2740" s="187"/>
    </row>
    <row r="2741" spans="1:1">
      <c r="A2741" s="187"/>
    </row>
    <row r="2742" spans="1:1">
      <c r="A2742" s="187"/>
    </row>
    <row r="2743" spans="1:1">
      <c r="A2743" s="187"/>
    </row>
    <row r="2744" spans="1:1">
      <c r="A2744" s="187"/>
    </row>
    <row r="2745" spans="1:1">
      <c r="A2745" s="187"/>
    </row>
    <row r="2746" spans="1:1">
      <c r="A2746" s="187"/>
    </row>
    <row r="2747" spans="1:1">
      <c r="A2747" s="187"/>
    </row>
    <row r="2748" spans="1:1">
      <c r="A2748" s="187"/>
    </row>
    <row r="2749" spans="1:1">
      <c r="A2749" s="187"/>
    </row>
    <row r="2750" spans="1:1">
      <c r="A2750" s="187"/>
    </row>
    <row r="2751" spans="1:1">
      <c r="A2751" s="187"/>
    </row>
    <row r="2752" spans="1:1">
      <c r="A2752" s="187"/>
    </row>
    <row r="2753" spans="1:1">
      <c r="A2753" s="187"/>
    </row>
    <row r="2754" spans="1:1">
      <c r="A2754" s="187"/>
    </row>
    <row r="2755" spans="1:1">
      <c r="A2755" s="187"/>
    </row>
    <row r="2756" spans="1:1">
      <c r="A2756" s="187"/>
    </row>
    <row r="2757" spans="1:1">
      <c r="A2757" s="187"/>
    </row>
    <row r="2758" spans="1:1">
      <c r="A2758" s="187"/>
    </row>
    <row r="2759" spans="1:1">
      <c r="A2759" s="187"/>
    </row>
    <row r="2760" spans="1:1">
      <c r="A2760" s="187"/>
    </row>
    <row r="2761" spans="1:1">
      <c r="A2761" s="187"/>
    </row>
    <row r="2762" spans="1:1">
      <c r="A2762" s="187"/>
    </row>
    <row r="2763" spans="1:1">
      <c r="A2763" s="187"/>
    </row>
    <row r="2764" spans="1:1">
      <c r="A2764" s="187"/>
    </row>
    <row r="2765" spans="1:1">
      <c r="A2765" s="187"/>
    </row>
    <row r="2766" spans="1:1">
      <c r="A2766" s="187"/>
    </row>
    <row r="2767" spans="1:1">
      <c r="A2767" s="187"/>
    </row>
    <row r="2768" spans="1:1">
      <c r="A2768" s="187"/>
    </row>
    <row r="2769" spans="1:1">
      <c r="A2769" s="187"/>
    </row>
    <row r="2770" spans="1:1">
      <c r="A2770" s="187"/>
    </row>
    <row r="2771" spans="1:1">
      <c r="A2771" s="187"/>
    </row>
    <row r="2772" spans="1:1">
      <c r="A2772" s="187"/>
    </row>
    <row r="2773" spans="1:1">
      <c r="A2773" s="187"/>
    </row>
    <row r="2774" spans="1:1">
      <c r="A2774" s="187"/>
    </row>
    <row r="2775" spans="1:1">
      <c r="A2775" s="187"/>
    </row>
    <row r="2776" spans="1:1">
      <c r="A2776" s="187"/>
    </row>
    <row r="2777" spans="1:1">
      <c r="A2777" s="187"/>
    </row>
    <row r="2778" spans="1:1">
      <c r="A2778" s="187"/>
    </row>
    <row r="2779" spans="1:1">
      <c r="A2779" s="187"/>
    </row>
    <row r="2780" spans="1:1">
      <c r="A2780" s="187"/>
    </row>
    <row r="2781" spans="1:1">
      <c r="A2781" s="187"/>
    </row>
    <row r="2782" spans="1:1">
      <c r="A2782" s="187"/>
    </row>
    <row r="2783" spans="1:1">
      <c r="A2783" s="187"/>
    </row>
    <row r="2784" spans="1:1">
      <c r="A2784" s="187"/>
    </row>
    <row r="2785" spans="1:1">
      <c r="A2785" s="187"/>
    </row>
    <row r="2786" spans="1:1">
      <c r="A2786" s="187"/>
    </row>
    <row r="2787" spans="1:1">
      <c r="A2787" s="187"/>
    </row>
    <row r="2788" spans="1:1">
      <c r="A2788" s="187"/>
    </row>
    <row r="2789" spans="1:1">
      <c r="A2789" s="187"/>
    </row>
    <row r="2790" spans="1:1">
      <c r="A2790" s="187"/>
    </row>
    <row r="2791" spans="1:1">
      <c r="A2791" s="187"/>
    </row>
    <row r="2792" spans="1:1">
      <c r="A2792" s="187"/>
    </row>
    <row r="2793" spans="1:1">
      <c r="A2793" s="187"/>
    </row>
    <row r="2794" spans="1:1">
      <c r="A2794" s="187"/>
    </row>
    <row r="2795" spans="1:1">
      <c r="A2795" s="187"/>
    </row>
    <row r="2796" spans="1:1">
      <c r="A2796" s="187"/>
    </row>
    <row r="2797" spans="1:1">
      <c r="A2797" s="187"/>
    </row>
    <row r="2798" spans="1:1">
      <c r="A2798" s="187"/>
    </row>
    <row r="2799" spans="1:1">
      <c r="A2799" s="187"/>
    </row>
    <row r="2800" spans="1:1">
      <c r="A2800" s="187"/>
    </row>
    <row r="2801" spans="1:1">
      <c r="A2801" s="187"/>
    </row>
    <row r="2802" spans="1:1">
      <c r="A2802" s="187"/>
    </row>
    <row r="2803" spans="1:1">
      <c r="A2803" s="187"/>
    </row>
    <row r="2804" spans="1:1">
      <c r="A2804" s="187"/>
    </row>
    <row r="2805" spans="1:1">
      <c r="A2805" s="187"/>
    </row>
    <row r="2806" spans="1:1">
      <c r="A2806" s="187"/>
    </row>
    <row r="2807" spans="1:1">
      <c r="A2807" s="187"/>
    </row>
    <row r="2808" spans="1:1">
      <c r="A2808" s="187"/>
    </row>
    <row r="2809" spans="1:1">
      <c r="A2809" s="187"/>
    </row>
    <row r="2810" spans="1:1">
      <c r="A2810" s="187"/>
    </row>
    <row r="2811" spans="1:1">
      <c r="A2811" s="187"/>
    </row>
    <row r="2812" spans="1:1">
      <c r="A2812" s="187"/>
    </row>
    <row r="2813" spans="1:1">
      <c r="A2813" s="187"/>
    </row>
    <row r="2814" spans="1:1">
      <c r="A2814" s="187"/>
    </row>
    <row r="2815" spans="1:1">
      <c r="A2815" s="187"/>
    </row>
    <row r="2816" spans="1:1">
      <c r="A2816" s="187"/>
    </row>
    <row r="2817" spans="1:1">
      <c r="A2817" s="187"/>
    </row>
    <row r="2818" spans="1:1">
      <c r="A2818" s="187"/>
    </row>
    <row r="2819" spans="1:1">
      <c r="A2819" s="187"/>
    </row>
    <row r="2820" spans="1:1">
      <c r="A2820" s="187"/>
    </row>
    <row r="2821" spans="1:1">
      <c r="A2821" s="187"/>
    </row>
    <row r="2822" spans="1:1">
      <c r="A2822" s="187"/>
    </row>
    <row r="2823" spans="1:1">
      <c r="A2823" s="187"/>
    </row>
    <row r="2824" spans="1:1">
      <c r="A2824" s="187"/>
    </row>
    <row r="2825" spans="1:1">
      <c r="A2825" s="187"/>
    </row>
    <row r="2826" spans="1:1">
      <c r="A2826" s="187"/>
    </row>
    <row r="2827" spans="1:1">
      <c r="A2827" s="187"/>
    </row>
    <row r="2828" spans="1:1">
      <c r="A2828" s="187"/>
    </row>
    <row r="2829" spans="1:1">
      <c r="A2829" s="187"/>
    </row>
    <row r="2830" spans="1:1">
      <c r="A2830" s="187"/>
    </row>
    <row r="2831" spans="1:1">
      <c r="A2831" s="187"/>
    </row>
    <row r="2832" spans="1:1">
      <c r="A2832" s="187"/>
    </row>
    <row r="2833" spans="1:1">
      <c r="A2833" s="187"/>
    </row>
    <row r="2834" spans="1:1">
      <c r="A2834" s="187"/>
    </row>
    <row r="2835" spans="1:1">
      <c r="A2835" s="187"/>
    </row>
    <row r="2836" spans="1:1">
      <c r="A2836" s="187"/>
    </row>
    <row r="2837" spans="1:1">
      <c r="A2837" s="187"/>
    </row>
    <row r="2838" spans="1:1">
      <c r="A2838" s="187"/>
    </row>
    <row r="2839" spans="1:1">
      <c r="A2839" s="187"/>
    </row>
    <row r="2840" spans="1:1">
      <c r="A2840" s="187"/>
    </row>
    <row r="2841" spans="1:1">
      <c r="A2841" s="187"/>
    </row>
    <row r="2842" spans="1:1">
      <c r="A2842" s="187"/>
    </row>
    <row r="2843" spans="1:1">
      <c r="A2843" s="187"/>
    </row>
    <row r="2844" spans="1:1">
      <c r="A2844" s="187"/>
    </row>
    <row r="2845" spans="1:1">
      <c r="A2845" s="187"/>
    </row>
    <row r="2846" spans="1:1">
      <c r="A2846" s="187"/>
    </row>
    <row r="2847" spans="1:1">
      <c r="A2847" s="187"/>
    </row>
    <row r="2848" spans="1:1">
      <c r="A2848" s="187"/>
    </row>
    <row r="2849" spans="1:1">
      <c r="A2849" s="187"/>
    </row>
    <row r="2850" spans="1:1">
      <c r="A2850" s="187"/>
    </row>
    <row r="2851" spans="1:1">
      <c r="A2851" s="187"/>
    </row>
    <row r="2852" spans="1:1">
      <c r="A2852" s="187"/>
    </row>
    <row r="2853" spans="1:1">
      <c r="A2853" s="187"/>
    </row>
    <row r="2854" spans="1:1">
      <c r="A2854" s="187"/>
    </row>
    <row r="2855" spans="1:1">
      <c r="A2855" s="187"/>
    </row>
    <row r="2856" spans="1:1">
      <c r="A2856" s="187"/>
    </row>
    <row r="2857" spans="1:1">
      <c r="A2857" s="187"/>
    </row>
    <row r="2858" spans="1:1">
      <c r="A2858" s="187"/>
    </row>
    <row r="2859" spans="1:1">
      <c r="A2859" s="187"/>
    </row>
    <row r="2860" spans="1:1">
      <c r="A2860" s="187"/>
    </row>
    <row r="2861" spans="1:1">
      <c r="A2861" s="187"/>
    </row>
    <row r="2862" spans="1:1">
      <c r="A2862" s="187"/>
    </row>
    <row r="2863" spans="1:1">
      <c r="A2863" s="187"/>
    </row>
    <row r="2864" spans="1:1">
      <c r="A2864" s="187"/>
    </row>
    <row r="2865" spans="1:1">
      <c r="A2865" s="187"/>
    </row>
    <row r="2866" spans="1:1">
      <c r="A2866" s="187"/>
    </row>
    <row r="2867" spans="1:1">
      <c r="A2867" s="187"/>
    </row>
    <row r="2868" spans="1:1">
      <c r="A2868" s="187"/>
    </row>
    <row r="2869" spans="1:1">
      <c r="A2869" s="187"/>
    </row>
    <row r="2870" spans="1:1">
      <c r="A2870" s="187"/>
    </row>
    <row r="2871" spans="1:1">
      <c r="A2871" s="187"/>
    </row>
    <row r="2872" spans="1:1">
      <c r="A2872" s="187"/>
    </row>
    <row r="2873" spans="1:1">
      <c r="A2873" s="187"/>
    </row>
    <row r="2874" spans="1:1">
      <c r="A2874" s="187"/>
    </row>
    <row r="2875" spans="1:1">
      <c r="A2875" s="187"/>
    </row>
    <row r="2876" spans="1:1">
      <c r="A2876" s="187"/>
    </row>
    <row r="2877" spans="1:1">
      <c r="A2877" s="187"/>
    </row>
    <row r="2878" spans="1:1">
      <c r="A2878" s="187"/>
    </row>
    <row r="2879" spans="1:1">
      <c r="A2879" s="187"/>
    </row>
    <row r="2880" spans="1:1">
      <c r="A2880" s="187"/>
    </row>
    <row r="2881" spans="1:1">
      <c r="A2881" s="187"/>
    </row>
    <row r="2882" spans="1:1">
      <c r="A2882" s="187"/>
    </row>
    <row r="2883" spans="1:1">
      <c r="A2883" s="187"/>
    </row>
    <row r="2884" spans="1:1">
      <c r="A2884" s="187"/>
    </row>
    <row r="2885" spans="1:1">
      <c r="A2885" s="187"/>
    </row>
    <row r="2886" spans="1:1">
      <c r="A2886" s="187"/>
    </row>
    <row r="2887" spans="1:1">
      <c r="A2887" s="187"/>
    </row>
    <row r="2888" spans="1:1">
      <c r="A2888" s="187"/>
    </row>
    <row r="2889" spans="1:1">
      <c r="A2889" s="187"/>
    </row>
    <row r="2890" spans="1:1">
      <c r="A2890" s="187"/>
    </row>
    <row r="2891" spans="1:1">
      <c r="A2891" s="187"/>
    </row>
    <row r="2892" spans="1:1">
      <c r="A2892" s="187"/>
    </row>
    <row r="2893" spans="1:1">
      <c r="A2893" s="187"/>
    </row>
    <row r="2894" spans="1:1">
      <c r="A2894" s="187"/>
    </row>
    <row r="2895" spans="1:1">
      <c r="A2895" s="187"/>
    </row>
    <row r="2896" spans="1:1">
      <c r="A2896" s="187"/>
    </row>
    <row r="2897" spans="1:1">
      <c r="A2897" s="187"/>
    </row>
    <row r="2898" spans="1:1">
      <c r="A2898" s="187"/>
    </row>
    <row r="2899" spans="1:1">
      <c r="A2899" s="187"/>
    </row>
    <row r="2900" spans="1:1">
      <c r="A2900" s="187"/>
    </row>
    <row r="2901" spans="1:1">
      <c r="A2901" s="187"/>
    </row>
    <row r="2902" spans="1:1">
      <c r="A2902" s="187"/>
    </row>
    <row r="2903" spans="1:1">
      <c r="A2903" s="187"/>
    </row>
    <row r="2904" spans="1:1">
      <c r="A2904" s="187"/>
    </row>
    <row r="2905" spans="1:1">
      <c r="A2905" s="187"/>
    </row>
    <row r="2906" spans="1:1">
      <c r="A2906" s="187"/>
    </row>
    <row r="2907" spans="1:1">
      <c r="A2907" s="187"/>
    </row>
    <row r="2908" spans="1:1">
      <c r="A2908" s="187"/>
    </row>
    <row r="2909" spans="1:1">
      <c r="A2909" s="187"/>
    </row>
    <row r="2910" spans="1:1">
      <c r="A2910" s="187"/>
    </row>
    <row r="2911" spans="1:1">
      <c r="A2911" s="187"/>
    </row>
    <row r="2912" spans="1:1">
      <c r="A2912" s="187"/>
    </row>
    <row r="2913" spans="1:1">
      <c r="A2913" s="187"/>
    </row>
    <row r="2914" spans="1:1">
      <c r="A2914" s="187"/>
    </row>
    <row r="2915" spans="1:1">
      <c r="A2915" s="187"/>
    </row>
    <row r="2916" spans="1:1">
      <c r="A2916" s="187"/>
    </row>
    <row r="2917" spans="1:1">
      <c r="A2917" s="187"/>
    </row>
    <row r="2918" spans="1:1">
      <c r="A2918" s="187"/>
    </row>
    <row r="2919" spans="1:1">
      <c r="A2919" s="187"/>
    </row>
    <row r="2920" spans="1:1">
      <c r="A2920" s="187"/>
    </row>
    <row r="2921" spans="1:1">
      <c r="A2921" s="187"/>
    </row>
    <row r="2922" spans="1:1">
      <c r="A2922" s="187"/>
    </row>
    <row r="2923" spans="1:1">
      <c r="A2923" s="187"/>
    </row>
    <row r="2924" spans="1:1">
      <c r="A2924" s="187"/>
    </row>
    <row r="2925" spans="1:1">
      <c r="A2925" s="187"/>
    </row>
    <row r="2926" spans="1:1">
      <c r="A2926" s="187"/>
    </row>
    <row r="2927" spans="1:1">
      <c r="A2927" s="187"/>
    </row>
    <row r="2928" spans="1:1">
      <c r="A2928" s="187"/>
    </row>
    <row r="2929" spans="1:1">
      <c r="A2929" s="187"/>
    </row>
    <row r="2930" spans="1:1">
      <c r="A2930" s="187"/>
    </row>
    <row r="2931" spans="1:1">
      <c r="A2931" s="187"/>
    </row>
    <row r="2932" spans="1:1">
      <c r="A2932" s="187"/>
    </row>
    <row r="2933" spans="1:1">
      <c r="A2933" s="187"/>
    </row>
    <row r="2934" spans="1:1">
      <c r="A2934" s="187"/>
    </row>
    <row r="2935" spans="1:1">
      <c r="A2935" s="187"/>
    </row>
    <row r="2936" spans="1:1">
      <c r="A2936" s="187"/>
    </row>
    <row r="2937" spans="1:1">
      <c r="A2937" s="187"/>
    </row>
    <row r="2938" spans="1:1">
      <c r="A2938" s="187"/>
    </row>
    <row r="2939" spans="1:1">
      <c r="A2939" s="187"/>
    </row>
    <row r="2940" spans="1:1">
      <c r="A2940" s="187"/>
    </row>
    <row r="2941" spans="1:1">
      <c r="A2941" s="187"/>
    </row>
    <row r="2942" spans="1:1">
      <c r="A2942" s="187"/>
    </row>
    <row r="2943" spans="1:1">
      <c r="A2943" s="187"/>
    </row>
    <row r="2944" spans="1:1">
      <c r="A2944" s="187"/>
    </row>
    <row r="2945" spans="1:1">
      <c r="A2945" s="187"/>
    </row>
    <row r="2946" spans="1:1">
      <c r="A2946" s="187"/>
    </row>
    <row r="2947" spans="1:1">
      <c r="A2947" s="187"/>
    </row>
    <row r="2948" spans="1:1">
      <c r="A2948" s="187"/>
    </row>
    <row r="2949" spans="1:1">
      <c r="A2949" s="187"/>
    </row>
    <row r="2950" spans="1:1">
      <c r="A2950" s="187"/>
    </row>
    <row r="2951" spans="1:1">
      <c r="A2951" s="187"/>
    </row>
    <row r="2952" spans="1:1">
      <c r="A2952" s="187"/>
    </row>
    <row r="2953" spans="1:1">
      <c r="A2953" s="187"/>
    </row>
    <row r="2954" spans="1:1">
      <c r="A2954" s="187"/>
    </row>
    <row r="2955" spans="1:1">
      <c r="A2955" s="187"/>
    </row>
    <row r="2956" spans="1:1">
      <c r="A2956" s="187"/>
    </row>
    <row r="2957" spans="1:1">
      <c r="A2957" s="187"/>
    </row>
    <row r="2958" spans="1:1">
      <c r="A2958" s="187"/>
    </row>
    <row r="2959" spans="1:1">
      <c r="A2959" s="187"/>
    </row>
    <row r="2960" spans="1:1">
      <c r="A2960" s="187"/>
    </row>
    <row r="2961" spans="1:1">
      <c r="A2961" s="187"/>
    </row>
    <row r="2962" spans="1:1">
      <c r="A2962" s="187"/>
    </row>
    <row r="2963" spans="1:1">
      <c r="A2963" s="187"/>
    </row>
    <row r="2964" spans="1:1">
      <c r="A2964" s="187"/>
    </row>
    <row r="2965" spans="1:1">
      <c r="A2965" s="187"/>
    </row>
    <row r="2966" spans="1:1">
      <c r="A2966" s="187"/>
    </row>
    <row r="2967" spans="1:1">
      <c r="A2967" s="187"/>
    </row>
    <row r="2968" spans="1:1">
      <c r="A2968" s="187"/>
    </row>
    <row r="2969" spans="1:1">
      <c r="A2969" s="187"/>
    </row>
    <row r="2970" spans="1:1">
      <c r="A2970" s="187"/>
    </row>
    <row r="2971" spans="1:1">
      <c r="A2971" s="187"/>
    </row>
    <row r="2972" spans="1:1">
      <c r="A2972" s="187"/>
    </row>
    <row r="2973" spans="1:1">
      <c r="A2973" s="187"/>
    </row>
    <row r="2974" spans="1:1">
      <c r="A2974" s="187"/>
    </row>
    <row r="2975" spans="1:1">
      <c r="A2975" s="187"/>
    </row>
    <row r="2976" spans="1:1">
      <c r="A2976" s="187"/>
    </row>
    <row r="2977" spans="1:1">
      <c r="A2977" s="187"/>
    </row>
    <row r="2978" spans="1:1">
      <c r="A2978" s="187"/>
    </row>
    <row r="2979" spans="1:1">
      <c r="A2979" s="187"/>
    </row>
    <row r="2980" spans="1:1">
      <c r="A2980" s="187"/>
    </row>
    <row r="2981" spans="1:1">
      <c r="A2981" s="187"/>
    </row>
    <row r="2982" spans="1:1">
      <c r="A2982" s="187"/>
    </row>
    <row r="2983" spans="1:1">
      <c r="A2983" s="187"/>
    </row>
    <row r="2984" spans="1:1">
      <c r="A2984" s="187"/>
    </row>
    <row r="2985" spans="1:1">
      <c r="A2985" s="187"/>
    </row>
    <row r="2986" spans="1:1">
      <c r="A2986" s="187"/>
    </row>
    <row r="2987" spans="1:1">
      <c r="A2987" s="187"/>
    </row>
    <row r="2988" spans="1:1">
      <c r="A2988" s="187"/>
    </row>
    <row r="2989" spans="1:1">
      <c r="A2989" s="187"/>
    </row>
    <row r="2990" spans="1:1">
      <c r="A2990" s="187"/>
    </row>
    <row r="2991" spans="1:1">
      <c r="A2991" s="187"/>
    </row>
    <row r="2992" spans="1:1">
      <c r="A2992" s="187"/>
    </row>
    <row r="2993" spans="1:1">
      <c r="A2993" s="187"/>
    </row>
    <row r="2994" spans="1:1">
      <c r="A2994" s="187"/>
    </row>
    <row r="2995" spans="1:1">
      <c r="A2995" s="187"/>
    </row>
    <row r="2996" spans="1:1">
      <c r="A2996" s="187"/>
    </row>
    <row r="2997" spans="1:1">
      <c r="A2997" s="187"/>
    </row>
    <row r="2998" spans="1:1">
      <c r="A2998" s="187"/>
    </row>
    <row r="2999" spans="1:1">
      <c r="A2999" s="187"/>
    </row>
    <row r="3000" spans="1:1">
      <c r="A3000" s="187"/>
    </row>
    <row r="3001" spans="1:1">
      <c r="A3001" s="187"/>
    </row>
    <row r="3002" spans="1:1">
      <c r="A3002" s="187"/>
    </row>
    <row r="3003" spans="1:1">
      <c r="A3003" s="187"/>
    </row>
    <row r="3004" spans="1:1">
      <c r="A3004" s="187"/>
    </row>
    <row r="3005" spans="1:1">
      <c r="A3005" s="187"/>
    </row>
    <row r="3006" spans="1:1">
      <c r="A3006" s="187"/>
    </row>
    <row r="3007" spans="1:1">
      <c r="A3007" s="187"/>
    </row>
    <row r="3008" spans="1:1">
      <c r="A3008" s="187"/>
    </row>
    <row r="3009" spans="1:1">
      <c r="A3009" s="187"/>
    </row>
    <row r="3010" spans="1:1">
      <c r="A3010" s="187"/>
    </row>
    <row r="3011" spans="1:1">
      <c r="A3011" s="187"/>
    </row>
    <row r="3012" spans="1:1">
      <c r="A3012" s="187"/>
    </row>
    <row r="3013" spans="1:1">
      <c r="A3013" s="187"/>
    </row>
    <row r="3014" spans="1:1">
      <c r="A3014" s="187"/>
    </row>
    <row r="3015" spans="1:1">
      <c r="A3015" s="187"/>
    </row>
    <row r="3016" spans="1:1">
      <c r="A3016" s="187"/>
    </row>
    <row r="3017" spans="1:1">
      <c r="A3017" s="187"/>
    </row>
    <row r="3018" spans="1:1">
      <c r="A3018" s="187"/>
    </row>
    <row r="3019" spans="1:1">
      <c r="A3019" s="187"/>
    </row>
    <row r="3020" spans="1:1">
      <c r="A3020" s="187"/>
    </row>
    <row r="3021" spans="1:1">
      <c r="A3021" s="187"/>
    </row>
    <row r="3022" spans="1:1">
      <c r="A3022" s="187"/>
    </row>
    <row r="3023" spans="1:1">
      <c r="A3023" s="187"/>
    </row>
    <row r="3024" spans="1:1">
      <c r="A3024" s="187"/>
    </row>
    <row r="3025" spans="1:1">
      <c r="A3025" s="187"/>
    </row>
    <row r="3026" spans="1:1">
      <c r="A3026" s="187"/>
    </row>
    <row r="3027" spans="1:1">
      <c r="A3027" s="187"/>
    </row>
    <row r="3028" spans="1:1">
      <c r="A3028" s="187"/>
    </row>
    <row r="3029" spans="1:1">
      <c r="A3029" s="187"/>
    </row>
    <row r="3030" spans="1:1">
      <c r="A3030" s="187"/>
    </row>
    <row r="3031" spans="1:1">
      <c r="A3031" s="187"/>
    </row>
    <row r="3032" spans="1:1">
      <c r="A3032" s="187"/>
    </row>
    <row r="3033" spans="1:1">
      <c r="A3033" s="187"/>
    </row>
    <row r="3034" spans="1:1">
      <c r="A3034" s="187"/>
    </row>
    <row r="3035" spans="1:1">
      <c r="A3035" s="187"/>
    </row>
    <row r="3036" spans="1:1">
      <c r="A3036" s="187"/>
    </row>
    <row r="3037" spans="1:1">
      <c r="A3037" s="187"/>
    </row>
    <row r="3038" spans="1:1">
      <c r="A3038" s="187"/>
    </row>
    <row r="3039" spans="1:1">
      <c r="A3039" s="187"/>
    </row>
    <row r="3040" spans="1:1">
      <c r="A3040" s="187"/>
    </row>
    <row r="3041" spans="1:1">
      <c r="A3041" s="187"/>
    </row>
    <row r="3042" spans="1:1">
      <c r="A3042" s="187"/>
    </row>
    <row r="3043" spans="1:1">
      <c r="A3043" s="187"/>
    </row>
    <row r="3044" spans="1:1">
      <c r="A3044" s="187"/>
    </row>
    <row r="3045" spans="1:1">
      <c r="A3045" s="187"/>
    </row>
    <row r="3046" spans="1:1">
      <c r="A3046" s="187"/>
    </row>
    <row r="3047" spans="1:1">
      <c r="A3047" s="187"/>
    </row>
    <row r="3048" spans="1:1">
      <c r="A3048" s="187"/>
    </row>
    <row r="3049" spans="1:1">
      <c r="A3049" s="187"/>
    </row>
    <row r="3050" spans="1:1">
      <c r="A3050" s="187"/>
    </row>
    <row r="3051" spans="1:1">
      <c r="A3051" s="187"/>
    </row>
    <row r="3052" spans="1:1">
      <c r="A3052" s="187"/>
    </row>
    <row r="3053" spans="1:1">
      <c r="A3053" s="187"/>
    </row>
    <row r="3054" spans="1:1">
      <c r="A3054" s="187"/>
    </row>
    <row r="3055" spans="1:1">
      <c r="A3055" s="187"/>
    </row>
    <row r="3056" spans="1:1">
      <c r="A3056" s="187"/>
    </row>
    <row r="3057" spans="1:1">
      <c r="A3057" s="187"/>
    </row>
    <row r="3058" spans="1:1">
      <c r="A3058" s="187"/>
    </row>
    <row r="3059" spans="1:1">
      <c r="A3059" s="187"/>
    </row>
    <row r="3060" spans="1:1">
      <c r="A3060" s="187"/>
    </row>
    <row r="3061" spans="1:1">
      <c r="A3061" s="187"/>
    </row>
    <row r="3062" spans="1:1">
      <c r="A3062" s="187"/>
    </row>
    <row r="3063" spans="1:1">
      <c r="A3063" s="187"/>
    </row>
    <row r="3064" spans="1:1">
      <c r="A3064" s="187"/>
    </row>
    <row r="3065" spans="1:1">
      <c r="A3065" s="187"/>
    </row>
    <row r="3066" spans="1:1">
      <c r="A3066" s="187"/>
    </row>
    <row r="3067" spans="1:1">
      <c r="A3067" s="187"/>
    </row>
    <row r="3068" spans="1:1">
      <c r="A3068" s="187"/>
    </row>
    <row r="3069" spans="1:1">
      <c r="A3069" s="187"/>
    </row>
    <row r="3070" spans="1:1">
      <c r="A3070" s="187"/>
    </row>
    <row r="3071" spans="1:1">
      <c r="A3071" s="187"/>
    </row>
    <row r="3072" spans="1:1">
      <c r="A3072" s="187"/>
    </row>
    <row r="3073" spans="1:1">
      <c r="A3073" s="187"/>
    </row>
    <row r="3074" spans="1:1">
      <c r="A3074" s="187"/>
    </row>
    <row r="3075" spans="1:1">
      <c r="A3075" s="187"/>
    </row>
    <row r="3076" spans="1:1">
      <c r="A3076" s="187"/>
    </row>
    <row r="3077" spans="1:1">
      <c r="A3077" s="187"/>
    </row>
    <row r="3078" spans="1:1">
      <c r="A3078" s="187"/>
    </row>
    <row r="3079" spans="1:1">
      <c r="A3079" s="187"/>
    </row>
    <row r="3080" spans="1:1">
      <c r="A3080" s="187"/>
    </row>
    <row r="3081" spans="1:1">
      <c r="A3081" s="187"/>
    </row>
    <row r="3082" spans="1:1">
      <c r="A3082" s="187"/>
    </row>
    <row r="3083" spans="1:1">
      <c r="A3083" s="187"/>
    </row>
    <row r="3084" spans="1:1">
      <c r="A3084" s="187"/>
    </row>
    <row r="3085" spans="1:1">
      <c r="A3085" s="187"/>
    </row>
    <row r="3086" spans="1:1">
      <c r="A3086" s="187"/>
    </row>
    <row r="3087" spans="1:1">
      <c r="A3087" s="187"/>
    </row>
    <row r="3088" spans="1:1">
      <c r="A3088" s="187"/>
    </row>
    <row r="3089" spans="1:1">
      <c r="A3089" s="187"/>
    </row>
    <row r="3090" spans="1:1">
      <c r="A3090" s="187"/>
    </row>
    <row r="3091" spans="1:1">
      <c r="A3091" s="187"/>
    </row>
    <row r="3092" spans="1:1">
      <c r="A3092" s="187"/>
    </row>
    <row r="3093" spans="1:1">
      <c r="A3093" s="187"/>
    </row>
    <row r="3094" spans="1:1">
      <c r="A3094" s="187"/>
    </row>
    <row r="3095" spans="1:1">
      <c r="A3095" s="187"/>
    </row>
    <row r="3096" spans="1:1">
      <c r="A3096" s="187"/>
    </row>
    <row r="3097" spans="1:1">
      <c r="A3097" s="187"/>
    </row>
    <row r="3098" spans="1:1">
      <c r="A3098" s="187"/>
    </row>
    <row r="3099" spans="1:1">
      <c r="A3099" s="187"/>
    </row>
    <row r="3100" spans="1:1">
      <c r="A3100" s="187"/>
    </row>
    <row r="3101" spans="1:1">
      <c r="A3101" s="187"/>
    </row>
    <row r="3102" spans="1:1">
      <c r="A3102" s="187"/>
    </row>
    <row r="3103" spans="1:1">
      <c r="A3103" s="187"/>
    </row>
    <row r="3104" spans="1:1">
      <c r="A3104" s="187"/>
    </row>
    <row r="3105" spans="1:1">
      <c r="A3105" s="187"/>
    </row>
    <row r="3106" spans="1:1">
      <c r="A3106" s="187"/>
    </row>
    <row r="3107" spans="1:1">
      <c r="A3107" s="187"/>
    </row>
    <row r="3108" spans="1:1">
      <c r="A3108" s="187"/>
    </row>
    <row r="3109" spans="1:1">
      <c r="A3109" s="187"/>
    </row>
  </sheetData>
  <sheetProtection selectLockedCells="1" selectUnlockedCells="1"/>
  <mergeCells count="7">
    <mergeCell ref="B1:D1"/>
    <mergeCell ref="B3:B4"/>
    <mergeCell ref="D6:D8"/>
    <mergeCell ref="G1:I1"/>
    <mergeCell ref="G3:G4"/>
    <mergeCell ref="I6:I8"/>
    <mergeCell ref="G7:G8"/>
  </mergeCells>
  <hyperlinks>
    <hyperlink ref="D9" r:id="rId1" xr:uid="{00000000-0004-0000-0B00-000000000000}"/>
    <hyperlink ref="I10" r:id="rId2" display="Smellið hér fyrir nánari upplýsingar um Global Reporting Initiative (GRI)" xr:uid="{00000000-0004-0000-0B00-000001000000}"/>
  </hyperlinks>
  <pageMargins left="0.7" right="0.7" top="0.75" bottom="0.75" header="0.3" footer="0.3"/>
  <pageSetup paperSize="9" scale="1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KV776"/>
  <sheetViews>
    <sheetView zoomScaleNormal="100" workbookViewId="0" xr3:uid="{958C4451-9541-5A59-BF78-D2F731DF1C81}">
      <pane ySplit="8" topLeftCell="A21" activePane="bottomLeft" state="frozen"/>
      <selection pane="bottomLeft" activeCell="H29" sqref="H29"/>
      <selection activeCell="H10" sqref="H10"/>
    </sheetView>
  </sheetViews>
  <sheetFormatPr defaultColWidth="9" defaultRowHeight="16.5"/>
  <cols>
    <col min="1" max="1" width="2.875" style="36" customWidth="1"/>
    <col min="2" max="2" width="35.25" style="36" customWidth="1"/>
    <col min="3" max="3" width="10.125" style="36" customWidth="1"/>
    <col min="4" max="4" width="10.375" style="36" customWidth="1"/>
    <col min="5" max="6" width="10.75" style="36" bestFit="1" customWidth="1"/>
    <col min="7" max="11" width="11.625" style="36" customWidth="1"/>
    <col min="12" max="13" width="11.75" style="36" customWidth="1"/>
    <col min="14" max="14" width="10.625" style="36" customWidth="1"/>
    <col min="15" max="15" width="11.375" style="36" customWidth="1"/>
    <col min="16" max="16" width="11.375" style="34" customWidth="1"/>
    <col min="17" max="17" width="11.125" style="34" customWidth="1"/>
    <col min="18" max="19" width="10.75" style="34" customWidth="1"/>
    <col min="20" max="308" width="9" style="34"/>
    <col min="309" max="16384" width="9" style="36"/>
  </cols>
  <sheetData>
    <row r="1" spans="1:308" s="28" customFormat="1" ht="24" customHeight="1">
      <c r="B1" s="541" t="s">
        <v>12</v>
      </c>
      <c r="C1" s="27"/>
      <c r="S1" s="27"/>
      <c r="Y1" s="27"/>
    </row>
    <row r="2" spans="1:308" s="28" customFormat="1" ht="73.5" customHeight="1" thickBot="1">
      <c r="B2" s="541"/>
      <c r="C2" s="542" t="s">
        <v>13</v>
      </c>
      <c r="D2" s="542"/>
      <c r="E2" s="542"/>
      <c r="F2" s="542"/>
      <c r="G2" s="542"/>
      <c r="H2" s="542"/>
      <c r="I2" s="542"/>
      <c r="J2" s="542"/>
      <c r="K2" s="542"/>
      <c r="L2" s="542"/>
      <c r="M2" s="542"/>
      <c r="N2" s="29"/>
      <c r="O2" s="29"/>
      <c r="P2" s="29"/>
      <c r="Q2" s="30"/>
      <c r="R2" s="30"/>
      <c r="S2" s="31"/>
      <c r="T2" s="29"/>
      <c r="U2" s="29"/>
      <c r="V2" s="29"/>
      <c r="W2" s="30"/>
      <c r="X2" s="30"/>
      <c r="Y2" s="31"/>
      <c r="Z2" s="29"/>
      <c r="AA2" s="30"/>
      <c r="AB2" s="30"/>
      <c r="AC2" s="30"/>
      <c r="AD2" s="30"/>
    </row>
    <row r="3" spans="1:308" s="28" customFormat="1" ht="16.5" customHeight="1">
      <c r="B3" s="541"/>
      <c r="C3" s="543" t="s">
        <v>14</v>
      </c>
      <c r="D3" s="544"/>
      <c r="E3" s="544"/>
      <c r="F3" s="544"/>
      <c r="G3" s="544"/>
      <c r="H3" s="544"/>
      <c r="I3" s="544"/>
      <c r="J3" s="544"/>
      <c r="K3" s="544"/>
      <c r="L3" s="544"/>
      <c r="M3" s="545"/>
      <c r="N3" s="32"/>
      <c r="O3" s="32"/>
      <c r="P3" s="33"/>
      <c r="Q3" s="33"/>
      <c r="R3" s="33"/>
      <c r="S3" s="540"/>
      <c r="T3" s="540"/>
      <c r="U3" s="540"/>
      <c r="V3" s="540"/>
      <c r="W3" s="540"/>
      <c r="X3" s="540"/>
      <c r="Y3" s="540"/>
      <c r="Z3" s="540"/>
      <c r="AA3" s="540"/>
      <c r="AB3" s="540"/>
      <c r="AC3" s="33"/>
      <c r="AD3" s="33"/>
    </row>
    <row r="4" spans="1:308" s="28" customFormat="1" ht="42" customHeight="1" thickBot="1">
      <c r="B4" s="541"/>
      <c r="C4" s="546"/>
      <c r="D4" s="547"/>
      <c r="E4" s="547"/>
      <c r="F4" s="547"/>
      <c r="G4" s="547"/>
      <c r="H4" s="547"/>
      <c r="I4" s="547"/>
      <c r="J4" s="547"/>
      <c r="K4" s="547"/>
      <c r="L4" s="547"/>
      <c r="M4" s="548"/>
      <c r="S4" s="27"/>
      <c r="Y4" s="27"/>
    </row>
    <row r="5" spans="1:308" s="34" customFormat="1" ht="14.25" customHeight="1"/>
    <row r="6" spans="1:308" ht="28.5" customHeight="1">
      <c r="A6" s="549"/>
      <c r="B6" s="550"/>
      <c r="C6" s="214">
        <v>2012</v>
      </c>
      <c r="D6" s="214">
        <v>2013</v>
      </c>
      <c r="E6" s="214">
        <v>2014</v>
      </c>
      <c r="F6" s="214">
        <v>2015</v>
      </c>
      <c r="G6" s="214">
        <v>2016</v>
      </c>
      <c r="H6" s="280">
        <v>2017</v>
      </c>
      <c r="I6" s="280">
        <v>2018</v>
      </c>
      <c r="J6" s="280">
        <v>2019</v>
      </c>
      <c r="K6" s="280">
        <v>2020</v>
      </c>
      <c r="L6" s="551" t="s">
        <v>15</v>
      </c>
      <c r="M6" s="551" t="s">
        <v>16</v>
      </c>
      <c r="N6" s="551" t="s">
        <v>17</v>
      </c>
      <c r="O6" s="551" t="s">
        <v>18</v>
      </c>
      <c r="P6" s="551" t="s">
        <v>19</v>
      </c>
      <c r="Q6" s="551" t="s">
        <v>20</v>
      </c>
      <c r="R6" s="551" t="s">
        <v>21</v>
      </c>
      <c r="S6" s="551" t="s">
        <v>22</v>
      </c>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row>
    <row r="7" spans="1:308" ht="24.75" customHeight="1">
      <c r="A7" s="553" t="s">
        <v>23</v>
      </c>
      <c r="B7" s="553"/>
      <c r="C7" s="215"/>
      <c r="D7" s="215"/>
      <c r="E7" s="217"/>
      <c r="F7" s="215"/>
      <c r="G7" s="508"/>
      <c r="H7" s="508"/>
      <c r="I7" s="508"/>
      <c r="J7" s="508"/>
      <c r="K7" s="508"/>
      <c r="L7" s="551"/>
      <c r="M7" s="551"/>
      <c r="N7" s="551"/>
      <c r="O7" s="551"/>
      <c r="P7" s="551"/>
      <c r="Q7" s="551"/>
      <c r="R7" s="551"/>
      <c r="S7" s="551"/>
    </row>
    <row r="8" spans="1:308" ht="23.25" customHeight="1">
      <c r="A8" s="554" t="s">
        <v>24</v>
      </c>
      <c r="B8" s="554"/>
      <c r="C8" s="216"/>
      <c r="D8" s="216"/>
      <c r="E8" s="218"/>
      <c r="F8" s="216"/>
      <c r="G8" s="216"/>
      <c r="H8" s="216"/>
      <c r="I8" s="393"/>
      <c r="J8" s="393"/>
      <c r="K8" s="393"/>
      <c r="L8" s="552"/>
      <c r="M8" s="552"/>
      <c r="N8" s="552"/>
      <c r="O8" s="552"/>
      <c r="P8" s="552"/>
      <c r="Q8" s="552"/>
      <c r="R8" s="552"/>
      <c r="S8" s="552"/>
    </row>
    <row r="9" spans="1:308" ht="23.25" customHeight="1">
      <c r="A9" s="534" t="s">
        <v>25</v>
      </c>
      <c r="B9" s="535"/>
      <c r="C9" s="535"/>
      <c r="D9" s="535"/>
      <c r="E9" s="535"/>
      <c r="F9" s="535"/>
      <c r="G9" s="535"/>
      <c r="H9" s="535"/>
      <c r="I9" s="535"/>
      <c r="J9" s="535"/>
      <c r="K9" s="535"/>
      <c r="L9" s="535"/>
      <c r="M9" s="535"/>
      <c r="N9" s="535"/>
      <c r="O9" s="535"/>
      <c r="P9" s="535"/>
      <c r="Q9" s="535"/>
      <c r="R9" s="535"/>
      <c r="S9" s="535"/>
    </row>
    <row r="10" spans="1:308" s="21" customFormat="1">
      <c r="A10" s="537" t="s">
        <v>25</v>
      </c>
      <c r="B10" s="38" t="s">
        <v>26</v>
      </c>
      <c r="C10" s="59" t="e">
        <f>Pappír!E14</f>
        <v>#DIV/0!</v>
      </c>
      <c r="D10" s="59" t="e">
        <f>Pappír!E26</f>
        <v>#DIV/0!</v>
      </c>
      <c r="E10" s="59" t="e">
        <f>Pappír!E38</f>
        <v>#DIV/0!</v>
      </c>
      <c r="F10" s="59" t="e">
        <f>Pappír!E50</f>
        <v>#DIV/0!</v>
      </c>
      <c r="G10" s="59" t="e">
        <f>Pappír!E62</f>
        <v>#DIV/0!</v>
      </c>
      <c r="H10" s="378" t="e">
        <f>Pappír!E74</f>
        <v>#DIV/0!</v>
      </c>
      <c r="I10" s="378" t="e">
        <f>Pappír!E83</f>
        <v>#DIV/0!</v>
      </c>
      <c r="J10" s="378" t="e">
        <f>Pappír!E92</f>
        <v>#DIV/0!</v>
      </c>
      <c r="K10" s="378" t="e">
        <f>Pappír!E102</f>
        <v>#DIV/0!</v>
      </c>
      <c r="L10" s="519" t="e">
        <f>(D10/C10)-1</f>
        <v>#DIV/0!</v>
      </c>
      <c r="M10" s="519" t="e">
        <f>(E10/D10)-1</f>
        <v>#DIV/0!</v>
      </c>
      <c r="N10" s="519" t="e">
        <f t="shared" ref="N10:S10" si="0">(F10/E10)-1</f>
        <v>#DIV/0!</v>
      </c>
      <c r="O10" s="519" t="e">
        <f t="shared" si="0"/>
        <v>#DIV/0!</v>
      </c>
      <c r="P10" s="519" t="e">
        <f t="shared" si="0"/>
        <v>#DIV/0!</v>
      </c>
      <c r="Q10" s="519" t="e">
        <f>(I10/H10)-1</f>
        <v>#DIV/0!</v>
      </c>
      <c r="R10" s="519" t="e">
        <f t="shared" si="0"/>
        <v>#DIV/0!</v>
      </c>
      <c r="S10" s="519" t="e">
        <f t="shared" si="0"/>
        <v>#DIV/0!</v>
      </c>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row>
    <row r="11" spans="1:308" s="21" customFormat="1">
      <c r="A11" s="537"/>
      <c r="B11" s="38" t="s">
        <v>27</v>
      </c>
      <c r="C11" s="90">
        <f>Pappír!D14</f>
        <v>0</v>
      </c>
      <c r="D11" s="90">
        <f>Pappír!D26</f>
        <v>0</v>
      </c>
      <c r="E11" s="90">
        <f>Pappír!D38</f>
        <v>0</v>
      </c>
      <c r="F11" s="90">
        <f>Pappír!D50</f>
        <v>0</v>
      </c>
      <c r="G11" s="90">
        <f>Pappír!D62</f>
        <v>0</v>
      </c>
      <c r="H11" s="379">
        <f>Pappír!D74</f>
        <v>0</v>
      </c>
      <c r="I11" s="379">
        <f>Pappír!D83</f>
        <v>0</v>
      </c>
      <c r="J11" s="379">
        <f>Pappír!D92</f>
        <v>0</v>
      </c>
      <c r="K11" s="379">
        <f>Pappír!D102</f>
        <v>0</v>
      </c>
      <c r="L11" s="519" t="e">
        <f>(D11/C11)-1</f>
        <v>#DIV/0!</v>
      </c>
      <c r="M11" s="519" t="e">
        <f t="shared" ref="M11:M13" si="1">(E11/D11)-1</f>
        <v>#DIV/0!</v>
      </c>
      <c r="N11" s="519" t="e">
        <f t="shared" ref="N11:N13" si="2">(F11/E11)-1</f>
        <v>#DIV/0!</v>
      </c>
      <c r="O11" s="519" t="e">
        <f t="shared" ref="O11:P13" si="3">(G11/F11)-1</f>
        <v>#DIV/0!</v>
      </c>
      <c r="P11" s="519" t="e">
        <f>(H11/G11)-1</f>
        <v>#DIV/0!</v>
      </c>
      <c r="Q11" s="519" t="e">
        <f t="shared" ref="Q11:S13" si="4">(I11/H11)-1</f>
        <v>#DIV/0!</v>
      </c>
      <c r="R11" s="519" t="e">
        <f t="shared" si="4"/>
        <v>#DIV/0!</v>
      </c>
      <c r="S11" s="519" t="e">
        <f t="shared" si="4"/>
        <v>#DIV/0!</v>
      </c>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row>
    <row r="12" spans="1:308" s="21" customFormat="1">
      <c r="A12" s="537"/>
      <c r="B12" s="140" t="s">
        <v>28</v>
      </c>
      <c r="C12" s="86" t="e">
        <f>Pappír!G14</f>
        <v>#DIV/0!</v>
      </c>
      <c r="D12" s="86" t="e">
        <f>Pappír!G26</f>
        <v>#DIV/0!</v>
      </c>
      <c r="E12" s="86" t="e">
        <f>Pappír!G38</f>
        <v>#DIV/0!</v>
      </c>
      <c r="F12" s="86" t="e">
        <f>Pappír!G50</f>
        <v>#DIV/0!</v>
      </c>
      <c r="G12" s="86" t="e">
        <f>Pappír!G62</f>
        <v>#DIV/0!</v>
      </c>
      <c r="H12" s="276" t="e">
        <f>Pappír!G74</f>
        <v>#DIV/0!</v>
      </c>
      <c r="I12" s="276" t="e">
        <f>Pappír!G83</f>
        <v>#DIV/0!</v>
      </c>
      <c r="J12" s="276" t="e">
        <f>Pappír!G92</f>
        <v>#DIV/0!</v>
      </c>
      <c r="K12" s="276" t="e">
        <f>Pappír!G102</f>
        <v>#DIV/0!</v>
      </c>
      <c r="L12" s="521" t="e">
        <f t="shared" ref="L12:L13" si="5">(D12/C12)-1</f>
        <v>#DIV/0!</v>
      </c>
      <c r="M12" s="521" t="e">
        <f t="shared" si="1"/>
        <v>#DIV/0!</v>
      </c>
      <c r="N12" s="521" t="e">
        <f t="shared" si="2"/>
        <v>#DIV/0!</v>
      </c>
      <c r="O12" s="521" t="e">
        <f t="shared" si="3"/>
        <v>#DIV/0!</v>
      </c>
      <c r="P12" s="521" t="e">
        <f t="shared" si="3"/>
        <v>#DIV/0!</v>
      </c>
      <c r="Q12" s="521" t="e">
        <f t="shared" si="4"/>
        <v>#DIV/0!</v>
      </c>
      <c r="R12" s="521" t="e">
        <f t="shared" si="4"/>
        <v>#DIV/0!</v>
      </c>
      <c r="S12" s="521" t="e">
        <f t="shared" si="4"/>
        <v>#DIV/0!</v>
      </c>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row>
    <row r="13" spans="1:308" s="21" customFormat="1">
      <c r="A13" s="44"/>
      <c r="B13" s="140" t="s">
        <v>29</v>
      </c>
      <c r="C13" s="188" t="e">
        <f>Pappír!L14</f>
        <v>#DIV/0!</v>
      </c>
      <c r="D13" s="188" t="e">
        <f>Pappír!L26</f>
        <v>#DIV/0!</v>
      </c>
      <c r="E13" s="188" t="e">
        <f>Pappír!L38</f>
        <v>#DIV/0!</v>
      </c>
      <c r="F13" s="278" t="e">
        <f>Pappír!L50</f>
        <v>#DIV/0!</v>
      </c>
      <c r="G13" s="278" t="e">
        <f>Pappír!L62</f>
        <v>#DIV/0!</v>
      </c>
      <c r="H13" s="278" t="e">
        <f>Pappír!N74</f>
        <v>#DIV/0!</v>
      </c>
      <c r="I13" s="278" t="e">
        <f>Pappír!N83</f>
        <v>#DIV/0!</v>
      </c>
      <c r="J13" s="278" t="e">
        <f>Pappír!N92</f>
        <v>#DIV/0!</v>
      </c>
      <c r="K13" s="278" t="e">
        <f>Pappír!N102</f>
        <v>#DIV/0!</v>
      </c>
      <c r="L13" s="521" t="e">
        <f t="shared" si="5"/>
        <v>#DIV/0!</v>
      </c>
      <c r="M13" s="521" t="e">
        <f t="shared" si="1"/>
        <v>#DIV/0!</v>
      </c>
      <c r="N13" s="521" t="e">
        <f t="shared" si="2"/>
        <v>#DIV/0!</v>
      </c>
      <c r="O13" s="521" t="e">
        <f t="shared" si="3"/>
        <v>#DIV/0!</v>
      </c>
      <c r="P13" s="521" t="e">
        <f t="shared" si="3"/>
        <v>#DIV/0!</v>
      </c>
      <c r="Q13" s="521" t="e">
        <f t="shared" si="4"/>
        <v>#DIV/0!</v>
      </c>
      <c r="R13" s="521" t="e">
        <f t="shared" si="4"/>
        <v>#DIV/0!</v>
      </c>
      <c r="S13" s="521" t="e">
        <f t="shared" si="4"/>
        <v>#DIV/0!</v>
      </c>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row>
    <row r="14" spans="1:308" s="23" customFormat="1" ht="14.25" customHeight="1">
      <c r="B14" s="39"/>
      <c r="C14" s="40"/>
      <c r="D14" s="40"/>
      <c r="E14" s="40"/>
      <c r="F14" s="40"/>
      <c r="G14" s="40"/>
      <c r="H14" s="40"/>
      <c r="I14" s="40"/>
      <c r="J14" s="40"/>
      <c r="K14" s="40"/>
      <c r="L14" s="41"/>
      <c r="M14" s="41"/>
      <c r="N14" s="41"/>
      <c r="O14" s="41"/>
    </row>
    <row r="15" spans="1:308" s="21" customFormat="1" ht="27" customHeight="1">
      <c r="A15" s="534" t="s">
        <v>30</v>
      </c>
      <c r="B15" s="535"/>
      <c r="C15" s="535"/>
      <c r="D15" s="535"/>
      <c r="E15" s="535"/>
      <c r="F15" s="535"/>
      <c r="G15" s="535"/>
      <c r="H15" s="535"/>
      <c r="I15" s="535"/>
      <c r="J15" s="535"/>
      <c r="K15" s="535"/>
      <c r="L15" s="535"/>
      <c r="M15" s="535"/>
      <c r="N15" s="535"/>
      <c r="O15" s="535"/>
      <c r="P15" s="535"/>
      <c r="Q15" s="535"/>
      <c r="R15" s="535"/>
      <c r="S15" s="535"/>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23"/>
      <c r="JO15" s="23"/>
      <c r="JP15" s="23"/>
      <c r="JQ15" s="23"/>
      <c r="JR15" s="23"/>
      <c r="JS15" s="23"/>
      <c r="JT15" s="23"/>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row>
    <row r="16" spans="1:308" s="21" customFormat="1">
      <c r="A16" s="538" t="s">
        <v>30</v>
      </c>
      <c r="B16" s="37" t="s">
        <v>31</v>
      </c>
      <c r="C16" s="62" t="e">
        <f>Ræstingar!E14</f>
        <v>#DIV/0!</v>
      </c>
      <c r="D16" s="63" t="e">
        <f>Ræstingar!E23</f>
        <v>#DIV/0!</v>
      </c>
      <c r="E16" s="63" t="e">
        <f>Ræstingar!E32</f>
        <v>#DIV/0!</v>
      </c>
      <c r="F16" s="63">
        <f>Ræstingar!F41</f>
        <v>0</v>
      </c>
      <c r="G16" s="509" t="e">
        <f>Ræstingar!E50</f>
        <v>#DIV/0!</v>
      </c>
      <c r="H16" s="509" t="e">
        <f>Ræstingar!E59</f>
        <v>#DIV/0!</v>
      </c>
      <c r="I16" s="509" t="e">
        <f>Ræstingar!E68</f>
        <v>#DIV/0!</v>
      </c>
      <c r="J16" s="509" t="e">
        <f>Ræstingar!E77</f>
        <v>#DIV/0!</v>
      </c>
      <c r="K16" s="509" t="e">
        <f>Ræstingar!E86</f>
        <v>#DIV/0!</v>
      </c>
      <c r="L16" s="277" t="e">
        <f>(D16/C16)-1</f>
        <v>#DIV/0!</v>
      </c>
      <c r="M16" s="277" t="e">
        <f>(E16/D16)-1</f>
        <v>#DIV/0!</v>
      </c>
      <c r="N16" s="277" t="e">
        <f>(F16/E16)-1</f>
        <v>#DIV/0!</v>
      </c>
      <c r="O16" s="527" t="e">
        <f>(G16/F16)-1</f>
        <v>#DIV/0!</v>
      </c>
      <c r="P16" s="527" t="e">
        <f t="shared" ref="P16:Q16" si="6">(H16/G16)-1</f>
        <v>#DIV/0!</v>
      </c>
      <c r="Q16" s="527" t="e">
        <f t="shared" si="6"/>
        <v>#DIV/0!</v>
      </c>
      <c r="R16" s="527" t="e">
        <f t="shared" ref="R16" si="7">(J16/I16)-1</f>
        <v>#DIV/0!</v>
      </c>
      <c r="S16" s="527" t="e">
        <f t="shared" ref="S16" si="8">(K16/J16)-1</f>
        <v>#DIV/0!</v>
      </c>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c r="IW16" s="23"/>
      <c r="IX16" s="23"/>
      <c r="IY16" s="23"/>
      <c r="IZ16" s="23"/>
      <c r="JA16" s="23"/>
      <c r="JB16" s="23"/>
      <c r="JC16" s="23"/>
      <c r="JD16" s="23"/>
      <c r="JE16" s="23"/>
      <c r="JF16" s="23"/>
      <c r="JG16" s="23"/>
      <c r="JH16" s="23"/>
      <c r="JI16" s="23"/>
      <c r="JJ16" s="23"/>
      <c r="JK16" s="23"/>
      <c r="JL16" s="23"/>
      <c r="JM16" s="23"/>
      <c r="JN16" s="23"/>
      <c r="JO16" s="23"/>
      <c r="JP16" s="23"/>
      <c r="JQ16" s="23"/>
      <c r="JR16" s="23"/>
      <c r="JS16" s="23"/>
      <c r="JT16" s="23"/>
      <c r="JU16" s="23"/>
      <c r="JV16" s="23"/>
      <c r="JW16" s="23"/>
      <c r="JX16" s="23"/>
      <c r="JY16" s="23"/>
      <c r="JZ16" s="23"/>
      <c r="KA16" s="23"/>
      <c r="KB16" s="23"/>
      <c r="KC16" s="23"/>
      <c r="KD16" s="23"/>
      <c r="KE16" s="23"/>
      <c r="KF16" s="23"/>
      <c r="KG16" s="23"/>
      <c r="KH16" s="23"/>
      <c r="KI16" s="23"/>
      <c r="KJ16" s="23"/>
      <c r="KK16" s="23"/>
      <c r="KL16" s="23"/>
      <c r="KM16" s="23"/>
      <c r="KN16" s="23"/>
      <c r="KO16" s="23"/>
      <c r="KP16" s="23"/>
      <c r="KQ16" s="23"/>
      <c r="KR16" s="23"/>
      <c r="KS16" s="23"/>
      <c r="KT16" s="23"/>
      <c r="KU16" s="23"/>
      <c r="KV16" s="23"/>
    </row>
    <row r="17" spans="1:308" s="21" customFormat="1">
      <c r="A17" s="538"/>
      <c r="B17" s="37" t="s">
        <v>32</v>
      </c>
      <c r="C17" s="276" t="e">
        <f>Ræstingar!G14</f>
        <v>#DIV/0!</v>
      </c>
      <c r="D17" s="276" t="e">
        <f>Ræstingar!G23</f>
        <v>#DIV/0!</v>
      </c>
      <c r="E17" s="276" t="e">
        <f>Ræstingar!G32</f>
        <v>#DIV/0!</v>
      </c>
      <c r="F17" s="276">
        <f>Ræstingar!F41</f>
        <v>0</v>
      </c>
      <c r="G17" s="277">
        <f>Ræstingar!F50</f>
        <v>0</v>
      </c>
      <c r="H17" s="277" t="e">
        <f>Ræstingar!G59</f>
        <v>#DIV/0!</v>
      </c>
      <c r="I17" s="277" t="e">
        <f>Ræstingar!G68</f>
        <v>#DIV/0!</v>
      </c>
      <c r="J17" s="277" t="e">
        <f>Ræstingar!G77</f>
        <v>#DIV/0!</v>
      </c>
      <c r="K17" s="277" t="e">
        <f>Ræstingar!G86</f>
        <v>#DIV/0!</v>
      </c>
      <c r="L17" s="277" t="e">
        <f t="shared" ref="L17:L18" si="9">(D17/C17)-1</f>
        <v>#DIV/0!</v>
      </c>
      <c r="M17" s="277" t="e">
        <f t="shared" ref="M17:N18" si="10">(E17/D17)-1</f>
        <v>#DIV/0!</v>
      </c>
      <c r="N17" s="277" t="e">
        <f t="shared" si="10"/>
        <v>#DIV/0!</v>
      </c>
      <c r="O17" s="527" t="e">
        <f t="shared" ref="O17:P18" si="11">(G17/F17)-1</f>
        <v>#DIV/0!</v>
      </c>
      <c r="P17" s="527" t="e">
        <f t="shared" si="11"/>
        <v>#DIV/0!</v>
      </c>
      <c r="Q17" s="527" t="e">
        <f t="shared" ref="Q17:Q18" si="12">(I17/H17)-1</f>
        <v>#DIV/0!</v>
      </c>
      <c r="R17" s="527" t="e">
        <f t="shared" ref="R17:R18" si="13">(J17/I17)-1</f>
        <v>#DIV/0!</v>
      </c>
      <c r="S17" s="527" t="e">
        <f t="shared" ref="S17:S18" si="14">(K17/J17)-1</f>
        <v>#DIV/0!</v>
      </c>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row>
    <row r="18" spans="1:308" s="21" customFormat="1">
      <c r="A18" s="538"/>
      <c r="B18" s="37" t="s">
        <v>33</v>
      </c>
      <c r="C18" s="278" t="e">
        <f>Ræstingar!K14</f>
        <v>#DIV/0!</v>
      </c>
      <c r="D18" s="279" t="e">
        <f>Ræstingar!K23</f>
        <v>#DIV/0!</v>
      </c>
      <c r="E18" s="279" t="e">
        <f>Ræstingar!K32</f>
        <v>#DIV/0!</v>
      </c>
      <c r="F18" s="279" t="e">
        <f>Ræstingar!K41</f>
        <v>#DIV/0!</v>
      </c>
      <c r="G18" s="279" t="e">
        <f>Ræstingar!K50</f>
        <v>#DIV/0!</v>
      </c>
      <c r="H18" s="279" t="e">
        <f>Ræstingar!N59</f>
        <v>#DIV/0!</v>
      </c>
      <c r="I18" s="279" t="e">
        <f>Ræstingar!N68</f>
        <v>#DIV/0!</v>
      </c>
      <c r="J18" s="279" t="e">
        <f>Ræstingar!N77</f>
        <v>#DIV/0!</v>
      </c>
      <c r="K18" s="279" t="e">
        <f>Ræstingar!N86</f>
        <v>#DIV/0!</v>
      </c>
      <c r="L18" s="277" t="e">
        <f t="shared" si="9"/>
        <v>#DIV/0!</v>
      </c>
      <c r="M18" s="277" t="e">
        <f t="shared" si="10"/>
        <v>#DIV/0!</v>
      </c>
      <c r="N18" s="277" t="e">
        <f t="shared" si="10"/>
        <v>#DIV/0!</v>
      </c>
      <c r="O18" s="528" t="e">
        <f t="shared" si="11"/>
        <v>#DIV/0!</v>
      </c>
      <c r="P18" s="528" t="e">
        <f t="shared" si="11"/>
        <v>#DIV/0!</v>
      </c>
      <c r="Q18" s="528" t="e">
        <f t="shared" si="12"/>
        <v>#DIV/0!</v>
      </c>
      <c r="R18" s="528" t="e">
        <f t="shared" si="13"/>
        <v>#DIV/0!</v>
      </c>
      <c r="S18" s="528" t="e">
        <f t="shared" si="14"/>
        <v>#DIV/0!</v>
      </c>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row>
    <row r="19" spans="1:308" s="23" customFormat="1" ht="14.25" customHeight="1">
      <c r="B19" s="39"/>
      <c r="C19" s="40"/>
      <c r="D19" s="40"/>
      <c r="E19" s="40"/>
      <c r="F19" s="40"/>
      <c r="G19" s="40"/>
      <c r="H19" s="40"/>
      <c r="I19" s="40"/>
      <c r="J19" s="40"/>
      <c r="K19" s="40"/>
    </row>
    <row r="20" spans="1:308" s="21" customFormat="1" ht="27" customHeight="1">
      <c r="A20" s="534" t="s">
        <v>34</v>
      </c>
      <c r="B20" s="535"/>
      <c r="C20" s="535"/>
      <c r="D20" s="535"/>
      <c r="E20" s="535"/>
      <c r="F20" s="535"/>
      <c r="G20" s="535"/>
      <c r="H20" s="535"/>
      <c r="I20" s="535"/>
      <c r="J20" s="535"/>
      <c r="K20" s="535"/>
      <c r="L20" s="535"/>
      <c r="M20" s="535"/>
      <c r="N20" s="535"/>
      <c r="O20" s="535"/>
      <c r="P20" s="535"/>
      <c r="Q20" s="535"/>
      <c r="R20" s="535"/>
      <c r="S20" s="535"/>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3"/>
      <c r="KR20" s="23"/>
      <c r="KS20" s="23"/>
      <c r="KT20" s="23"/>
      <c r="KU20" s="23"/>
      <c r="KV20" s="23"/>
    </row>
    <row r="21" spans="1:308" s="21" customFormat="1">
      <c r="A21" s="539" t="s">
        <v>34</v>
      </c>
      <c r="B21" s="37" t="s">
        <v>35</v>
      </c>
      <c r="C21" s="189">
        <f>'Rafmagn og heitt vatn'!D14</f>
        <v>0</v>
      </c>
      <c r="D21" s="190">
        <f>'Rafmagn og heitt vatn'!D23</f>
        <v>0</v>
      </c>
      <c r="E21" s="191">
        <f>'Rafmagn og heitt vatn'!D32</f>
        <v>0</v>
      </c>
      <c r="F21" s="192">
        <f>'Rafmagn og heitt vatn'!D41</f>
        <v>0</v>
      </c>
      <c r="G21" s="192">
        <f>'Rafmagn og heitt vatn'!D50</f>
        <v>0</v>
      </c>
      <c r="H21" s="192">
        <f>'Rafmagn og heitt vatn'!D59</f>
        <v>0</v>
      </c>
      <c r="I21" s="192">
        <f>'Rafmagn og heitt vatn'!D68</f>
        <v>0</v>
      </c>
      <c r="J21" s="192">
        <f>'Rafmagn og heitt vatn'!D77</f>
        <v>0</v>
      </c>
      <c r="K21" s="192">
        <f>'Rafmagn og heitt vatn'!D86</f>
        <v>0</v>
      </c>
      <c r="L21" s="276" t="e">
        <f>(D21/C21)-1</f>
        <v>#DIV/0!</v>
      </c>
      <c r="M21" s="276" t="e">
        <f t="shared" ref="M21:O26" si="15">(E21/D21)-1</f>
        <v>#DIV/0!</v>
      </c>
      <c r="N21" s="276" t="e">
        <f t="shared" si="15"/>
        <v>#DIV/0!</v>
      </c>
      <c r="O21" s="519" t="e">
        <f t="shared" si="15"/>
        <v>#DIV/0!</v>
      </c>
      <c r="P21" s="519" t="e">
        <f t="shared" ref="P21:P26" si="16">(H21/G21)-1</f>
        <v>#DIV/0!</v>
      </c>
      <c r="Q21" s="519" t="e">
        <f t="shared" ref="Q21:Q26" si="17">(I21/H21)-1</f>
        <v>#DIV/0!</v>
      </c>
      <c r="R21" s="519" t="e">
        <f t="shared" ref="R21:R26" si="18">(J21/I21)-1</f>
        <v>#DIV/0!</v>
      </c>
      <c r="S21" s="519" t="e">
        <f t="shared" ref="S21:S26" si="19">(K21/J21)-1</f>
        <v>#DIV/0!</v>
      </c>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row>
    <row r="22" spans="1:308" s="21" customFormat="1">
      <c r="A22" s="539"/>
      <c r="B22" s="37" t="s">
        <v>36</v>
      </c>
      <c r="C22" s="59" t="e">
        <f>'Rafmagn og heitt vatn'!E14</f>
        <v>#DIV/0!</v>
      </c>
      <c r="D22" s="59" t="e">
        <f>'Rafmagn og heitt vatn'!E23</f>
        <v>#DIV/0!</v>
      </c>
      <c r="E22" s="59" t="e">
        <f>'Rafmagn og heitt vatn'!E32</f>
        <v>#DIV/0!</v>
      </c>
      <c r="F22" s="59" t="e">
        <f>'Rafmagn og heitt vatn'!E41</f>
        <v>#DIV/0!</v>
      </c>
      <c r="G22" s="59" t="e">
        <f>'Rafmagn og heitt vatn'!E50</f>
        <v>#DIV/0!</v>
      </c>
      <c r="H22" s="378" t="e">
        <f>'Rafmagn og heitt vatn'!E59</f>
        <v>#DIV/0!</v>
      </c>
      <c r="I22" s="378" t="e">
        <f>'Rafmagn og heitt vatn'!E68</f>
        <v>#DIV/0!</v>
      </c>
      <c r="J22" s="378" t="e">
        <f>'Rafmagn og heitt vatn'!E77</f>
        <v>#DIV/0!</v>
      </c>
      <c r="K22" s="378" t="e">
        <f>'Rafmagn og heitt vatn'!E86</f>
        <v>#DIV/0!</v>
      </c>
      <c r="L22" s="276" t="e">
        <f t="shared" ref="L22:L26" si="20">(D22/C22)-1</f>
        <v>#DIV/0!</v>
      </c>
      <c r="M22" s="276" t="e">
        <f t="shared" ref="M22:M26" si="21">(E22/D22)-1</f>
        <v>#DIV/0!</v>
      </c>
      <c r="N22" s="276" t="e">
        <f t="shared" ref="N22:N26" si="22">(F22/E22)-1</f>
        <v>#DIV/0!</v>
      </c>
      <c r="O22" s="519" t="e">
        <f t="shared" si="15"/>
        <v>#DIV/0!</v>
      </c>
      <c r="P22" s="519" t="e">
        <f t="shared" si="16"/>
        <v>#DIV/0!</v>
      </c>
      <c r="Q22" s="519" t="e">
        <f t="shared" si="17"/>
        <v>#DIV/0!</v>
      </c>
      <c r="R22" s="519" t="e">
        <f t="shared" si="18"/>
        <v>#DIV/0!</v>
      </c>
      <c r="S22" s="519" t="e">
        <f t="shared" si="19"/>
        <v>#DIV/0!</v>
      </c>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row>
    <row r="23" spans="1:308" s="21" customFormat="1" ht="18">
      <c r="A23" s="539"/>
      <c r="B23" s="37" t="s">
        <v>37</v>
      </c>
      <c r="C23" s="71" t="e">
        <f>'Rafmagn og heitt vatn'!F14</f>
        <v>#DIV/0!</v>
      </c>
      <c r="D23" s="71" t="e">
        <f>'Rafmagn og heitt vatn'!F23</f>
        <v>#DIV/0!</v>
      </c>
      <c r="E23" s="59" t="e">
        <f>'Rafmagn og heitt vatn'!F32</f>
        <v>#DIV/0!</v>
      </c>
      <c r="F23" s="59" t="e">
        <f>'Rafmagn og heitt vatn'!F41</f>
        <v>#DIV/0!</v>
      </c>
      <c r="G23" s="59" t="e">
        <f>'Rafmagn og heitt vatn'!F50</f>
        <v>#DIV/0!</v>
      </c>
      <c r="H23" s="378" t="e">
        <f>'Rafmagn og heitt vatn'!F59</f>
        <v>#DIV/0!</v>
      </c>
      <c r="I23" s="378" t="e">
        <f>'Rafmagn og heitt vatn'!F68</f>
        <v>#DIV/0!</v>
      </c>
      <c r="J23" s="378" t="e">
        <f>'Rafmagn og heitt vatn'!F77</f>
        <v>#DIV/0!</v>
      </c>
      <c r="K23" s="378" t="e">
        <f>'Rafmagn og heitt vatn'!F86</f>
        <v>#DIV/0!</v>
      </c>
      <c r="L23" s="276" t="e">
        <f t="shared" si="20"/>
        <v>#DIV/0!</v>
      </c>
      <c r="M23" s="276" t="e">
        <f t="shared" si="21"/>
        <v>#DIV/0!</v>
      </c>
      <c r="N23" s="276" t="e">
        <f t="shared" si="22"/>
        <v>#DIV/0!</v>
      </c>
      <c r="O23" s="519" t="e">
        <f t="shared" si="15"/>
        <v>#DIV/0!</v>
      </c>
      <c r="P23" s="519" t="e">
        <f t="shared" si="16"/>
        <v>#DIV/0!</v>
      </c>
      <c r="Q23" s="519" t="e">
        <f t="shared" si="17"/>
        <v>#DIV/0!</v>
      </c>
      <c r="R23" s="519" t="e">
        <f t="shared" si="18"/>
        <v>#DIV/0!</v>
      </c>
      <c r="S23" s="519" t="e">
        <f t="shared" si="19"/>
        <v>#DIV/0!</v>
      </c>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row>
    <row r="24" spans="1:308" s="21" customFormat="1">
      <c r="A24" s="539"/>
      <c r="B24" s="37" t="s">
        <v>38</v>
      </c>
      <c r="C24" s="102">
        <f>'Rafmagn og heitt vatn'!H14</f>
        <v>0</v>
      </c>
      <c r="D24" s="102">
        <f>'Rafmagn og heitt vatn'!H23</f>
        <v>0</v>
      </c>
      <c r="E24" s="101">
        <f>'Rafmagn og heitt vatn'!H32</f>
        <v>0</v>
      </c>
      <c r="F24" s="101">
        <f>'Rafmagn og heitt vatn'!H41</f>
        <v>0</v>
      </c>
      <c r="G24" s="101">
        <f>'Rafmagn og heitt vatn'!H50</f>
        <v>0</v>
      </c>
      <c r="H24" s="379">
        <f>'Rafmagn og heitt vatn'!K59</f>
        <v>0</v>
      </c>
      <c r="I24" s="379">
        <f>'Rafmagn og heitt vatn'!K68</f>
        <v>0</v>
      </c>
      <c r="J24" s="379">
        <f>'Rafmagn og heitt vatn'!K77</f>
        <v>0</v>
      </c>
      <c r="K24" s="379">
        <f>'Rafmagn og heitt vatn'!K86</f>
        <v>0</v>
      </c>
      <c r="L24" s="276" t="e">
        <f t="shared" si="20"/>
        <v>#DIV/0!</v>
      </c>
      <c r="M24" s="276" t="e">
        <f t="shared" si="21"/>
        <v>#DIV/0!</v>
      </c>
      <c r="N24" s="276" t="e">
        <f t="shared" si="22"/>
        <v>#DIV/0!</v>
      </c>
      <c r="O24" s="519" t="e">
        <f t="shared" si="15"/>
        <v>#DIV/0!</v>
      </c>
      <c r="P24" s="519" t="e">
        <f t="shared" si="16"/>
        <v>#DIV/0!</v>
      </c>
      <c r="Q24" s="519" t="e">
        <f t="shared" si="17"/>
        <v>#DIV/0!</v>
      </c>
      <c r="R24" s="519" t="e">
        <f t="shared" si="18"/>
        <v>#DIV/0!</v>
      </c>
      <c r="S24" s="519" t="e">
        <f t="shared" si="19"/>
        <v>#DIV/0!</v>
      </c>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row>
    <row r="25" spans="1:308" s="21" customFormat="1" ht="18.75" customHeight="1">
      <c r="A25" s="539"/>
      <c r="B25" s="37" t="s">
        <v>39</v>
      </c>
      <c r="C25" s="59" t="e">
        <f>'Rafmagn og heitt vatn'!J14</f>
        <v>#DIV/0!</v>
      </c>
      <c r="D25" s="59" t="e">
        <f>'Rafmagn og heitt vatn'!J23</f>
        <v>#DIV/0!</v>
      </c>
      <c r="E25" s="59" t="e">
        <f>'Rafmagn og heitt vatn'!J32</f>
        <v>#DIV/0!</v>
      </c>
      <c r="F25" s="59" t="e">
        <f>'Rafmagn og heitt vatn'!J41</f>
        <v>#DIV/0!</v>
      </c>
      <c r="G25" s="378" t="e">
        <f>'Rafmagn og heitt vatn'!J50</f>
        <v>#DIV/0!</v>
      </c>
      <c r="H25" s="378" t="str">
        <f>'Rafmagn og heitt vatn'!M59</f>
        <v/>
      </c>
      <c r="I25" s="378" t="e">
        <f>'Rafmagn og heitt vatn'!M68</f>
        <v>#DIV/0!</v>
      </c>
      <c r="J25" s="378" t="e">
        <f>'Rafmagn og heitt vatn'!M77</f>
        <v>#DIV/0!</v>
      </c>
      <c r="K25" s="378" t="e">
        <f>'Rafmagn og heitt vatn'!M86</f>
        <v>#DIV/0!</v>
      </c>
      <c r="L25" s="276" t="e">
        <f t="shared" si="20"/>
        <v>#DIV/0!</v>
      </c>
      <c r="M25" s="276" t="e">
        <f t="shared" si="21"/>
        <v>#DIV/0!</v>
      </c>
      <c r="N25" s="276" t="e">
        <f t="shared" si="22"/>
        <v>#DIV/0!</v>
      </c>
      <c r="O25" s="519" t="e">
        <f t="shared" si="15"/>
        <v>#DIV/0!</v>
      </c>
      <c r="P25" s="519" t="e">
        <f t="shared" si="16"/>
        <v>#VALUE!</v>
      </c>
      <c r="Q25" s="519" t="e">
        <f t="shared" si="17"/>
        <v>#DIV/0!</v>
      </c>
      <c r="R25" s="519" t="e">
        <f t="shared" si="18"/>
        <v>#DIV/0!</v>
      </c>
      <c r="S25" s="519" t="e">
        <f t="shared" si="19"/>
        <v>#DIV/0!</v>
      </c>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row>
    <row r="26" spans="1:308" s="21" customFormat="1" ht="15.75" customHeight="1">
      <c r="A26" s="539"/>
      <c r="B26" s="37" t="s">
        <v>40</v>
      </c>
      <c r="C26" s="62" t="e">
        <f>'Rafmagn og heitt vatn'!K14</f>
        <v>#DIV/0!</v>
      </c>
      <c r="D26" s="63" t="e">
        <f>'Rafmagn og heitt vatn'!K23</f>
        <v>#DIV/0!</v>
      </c>
      <c r="E26" s="63" t="e">
        <f>'Rafmagn og heitt vatn'!K32</f>
        <v>#DIV/0!</v>
      </c>
      <c r="F26" s="64" t="e">
        <f>'Rafmagn og heitt vatn'!K41</f>
        <v>#DIV/0!</v>
      </c>
      <c r="G26" s="63" t="e">
        <f>'Rafmagn og heitt vatn'!K50</f>
        <v>#DIV/0!</v>
      </c>
      <c r="H26" s="380" t="str">
        <f>'Rafmagn og heitt vatn'!N59</f>
        <v/>
      </c>
      <c r="I26" s="380" t="e">
        <f>'Rafmagn og heitt vatn'!N68</f>
        <v>#DIV/0!</v>
      </c>
      <c r="J26" s="380" t="e">
        <f>'Rafmagn og heitt vatn'!N77</f>
        <v>#DIV/0!</v>
      </c>
      <c r="K26" s="380" t="e">
        <f>'Rafmagn og heitt vatn'!N86</f>
        <v>#DIV/0!</v>
      </c>
      <c r="L26" s="277" t="e">
        <f t="shared" si="20"/>
        <v>#DIV/0!</v>
      </c>
      <c r="M26" s="277" t="e">
        <f t="shared" si="21"/>
        <v>#DIV/0!</v>
      </c>
      <c r="N26" s="277" t="e">
        <f t="shared" si="22"/>
        <v>#DIV/0!</v>
      </c>
      <c r="O26" s="521" t="e">
        <f t="shared" si="15"/>
        <v>#DIV/0!</v>
      </c>
      <c r="P26" s="519" t="e">
        <f t="shared" si="16"/>
        <v>#VALUE!</v>
      </c>
      <c r="Q26" s="521" t="e">
        <f t="shared" si="17"/>
        <v>#DIV/0!</v>
      </c>
      <c r="R26" s="521" t="e">
        <f t="shared" si="18"/>
        <v>#DIV/0!</v>
      </c>
      <c r="S26" s="521" t="e">
        <f t="shared" si="19"/>
        <v>#DIV/0!</v>
      </c>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row>
    <row r="27" spans="1:308" s="23" customFormat="1" ht="14.25" customHeight="1">
      <c r="B27" s="39"/>
      <c r="C27" s="42"/>
      <c r="D27" s="42"/>
      <c r="E27" s="42"/>
      <c r="F27" s="42"/>
      <c r="G27" s="42"/>
      <c r="H27" s="42"/>
      <c r="I27" s="42"/>
      <c r="J27" s="42"/>
      <c r="K27" s="42"/>
      <c r="P27" s="208"/>
    </row>
    <row r="28" spans="1:308" s="21" customFormat="1" ht="27" customHeight="1">
      <c r="A28" s="534" t="s">
        <v>41</v>
      </c>
      <c r="B28" s="535"/>
      <c r="C28" s="535"/>
      <c r="D28" s="535"/>
      <c r="E28" s="535"/>
      <c r="F28" s="535"/>
      <c r="G28" s="535"/>
      <c r="H28" s="535"/>
      <c r="I28" s="535"/>
      <c r="J28" s="535"/>
      <c r="K28" s="535"/>
      <c r="L28" s="535"/>
      <c r="M28" s="535"/>
      <c r="N28" s="535"/>
      <c r="O28" s="535"/>
      <c r="P28" s="535"/>
      <c r="Q28" s="535"/>
      <c r="R28" s="535"/>
      <c r="S28" s="535"/>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row>
    <row r="29" spans="1:308" s="21" customFormat="1" ht="18">
      <c r="A29" s="537" t="s">
        <v>41</v>
      </c>
      <c r="B29" s="37" t="s">
        <v>42</v>
      </c>
      <c r="C29" s="224" t="e">
        <f>Samgöngur!I16</f>
        <v>#DIV/0!</v>
      </c>
      <c r="D29" s="225" t="e">
        <f>Samgöngur!I30</f>
        <v>#DIV/0!</v>
      </c>
      <c r="E29" s="225" t="e">
        <f>Samgöngur!I44</f>
        <v>#DIV/0!</v>
      </c>
      <c r="F29" s="225" t="e">
        <f>Samgöngur!I58</f>
        <v>#DIV/0!</v>
      </c>
      <c r="G29" s="225" t="e">
        <f>Samgöngur!I72</f>
        <v>#DIV/0!</v>
      </c>
      <c r="H29" s="507" t="e">
        <f>Samgöngur!H92+Samgöngur!E84</f>
        <v>#DIV/0!</v>
      </c>
      <c r="I29" s="507" t="e">
        <f>Samgöngur!E104+Samgöngur!H112</f>
        <v>#DIV/0!</v>
      </c>
      <c r="J29" s="507" t="e">
        <f>Samgöngur!E144+Samgöngur!H152</f>
        <v>#DIV/0!</v>
      </c>
      <c r="K29" s="507" t="e">
        <f>Samgöngur!E144+Samgöngur!H152</f>
        <v>#DIV/0!</v>
      </c>
      <c r="L29" s="276" t="e">
        <f>(D29/C29)-1</f>
        <v>#DIV/0!</v>
      </c>
      <c r="M29" s="276" t="e">
        <f>(E29/D29)-1</f>
        <v>#DIV/0!</v>
      </c>
      <c r="N29" s="276" t="e">
        <f>(F29/E29)-1</f>
        <v>#DIV/0!</v>
      </c>
      <c r="O29" s="519" t="e">
        <f>(G29/F29)-1</f>
        <v>#DIV/0!</v>
      </c>
      <c r="P29" s="519" t="e">
        <f t="shared" ref="P29:Q31" si="23">(H29/G29)-1</f>
        <v>#DIV/0!</v>
      </c>
      <c r="Q29" s="519" t="e">
        <f t="shared" si="23"/>
        <v>#DIV/0!</v>
      </c>
      <c r="R29" s="519" t="e">
        <f t="shared" ref="R29:R31" si="24">(J29/I29)-1</f>
        <v>#DIV/0!</v>
      </c>
      <c r="S29" s="519" t="e">
        <f t="shared" ref="S29:S31" si="25">(K29/J29)-1</f>
        <v>#DIV/0!</v>
      </c>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row>
    <row r="30" spans="1:308" s="21" customFormat="1" ht="18">
      <c r="A30" s="537"/>
      <c r="B30" s="37" t="s">
        <v>43</v>
      </c>
      <c r="C30" s="226" t="e">
        <f>Samgöngur!N16</f>
        <v>#DIV/0!</v>
      </c>
      <c r="D30" s="226" t="e">
        <f>Samgöngur!N30</f>
        <v>#DIV/0!</v>
      </c>
      <c r="E30" s="226" t="e">
        <f>Samgöngur!N44</f>
        <v>#DIV/0!</v>
      </c>
      <c r="F30" s="226" t="e">
        <f>Samgöngur!N58</f>
        <v>#DIV/0!</v>
      </c>
      <c r="G30" s="226" t="e">
        <f>Samgöngur!N72</f>
        <v>#DIV/0!</v>
      </c>
      <c r="H30" s="226" t="e">
        <f>Samgöngur!P83</f>
        <v>#DIV/0!</v>
      </c>
      <c r="I30" s="226" t="e">
        <f>Samgöngur!P103</f>
        <v>#DIV/0!</v>
      </c>
      <c r="J30" s="226" t="e">
        <f>Samgöngur!P123</f>
        <v>#DIV/0!</v>
      </c>
      <c r="K30" s="226" t="e">
        <f>Samgöngur!P143</f>
        <v>#DIV/0!</v>
      </c>
      <c r="L30" s="276" t="e">
        <f t="shared" ref="L30" si="26">(D30/C30)-1</f>
        <v>#DIV/0!</v>
      </c>
      <c r="M30" s="276" t="e">
        <f t="shared" ref="M30:M33" si="27">(E30/D30)-1</f>
        <v>#DIV/0!</v>
      </c>
      <c r="N30" s="276" t="e">
        <f t="shared" ref="N30:N33" si="28">(F30/E30)-1</f>
        <v>#DIV/0!</v>
      </c>
      <c r="O30" s="519" t="e">
        <f t="shared" ref="O30:O31" si="29">(G30/F30)-1</f>
        <v>#DIV/0!</v>
      </c>
      <c r="P30" s="519" t="e">
        <f t="shared" si="23"/>
        <v>#DIV/0!</v>
      </c>
      <c r="Q30" s="519" t="e">
        <f t="shared" ref="Q30:Q31" si="30">(I30/H30)-1</f>
        <v>#DIV/0!</v>
      </c>
      <c r="R30" s="519" t="e">
        <f t="shared" si="24"/>
        <v>#DIV/0!</v>
      </c>
      <c r="S30" s="519" t="e">
        <f t="shared" si="25"/>
        <v>#DIV/0!</v>
      </c>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row>
    <row r="31" spans="1:308" s="21" customFormat="1">
      <c r="A31" s="537"/>
      <c r="B31" s="37" t="s">
        <v>44</v>
      </c>
      <c r="C31" s="226" t="e">
        <f>Samgöngur!H16</f>
        <v>#DIV/0!</v>
      </c>
      <c r="D31" s="226" t="e">
        <f>Samgöngur!H30</f>
        <v>#DIV/0!</v>
      </c>
      <c r="E31" s="226" t="e">
        <f>Samgöngur!H44</f>
        <v>#DIV/0!</v>
      </c>
      <c r="F31" s="226" t="e">
        <f>Samgöngur!H58</f>
        <v>#DIV/0!</v>
      </c>
      <c r="G31" s="226" t="e">
        <f>Samgöngur!H72</f>
        <v>#DIV/0!</v>
      </c>
      <c r="H31" s="90" t="e">
        <f>Samgöngur!G92</f>
        <v>#DIV/0!</v>
      </c>
      <c r="I31" s="90" t="e">
        <f>Samgöngur!G112</f>
        <v>#DIV/0!</v>
      </c>
      <c r="J31" s="90" t="e">
        <f>Samgöngur!G132</f>
        <v>#DIV/0!</v>
      </c>
      <c r="K31" s="90" t="e">
        <f>Samgöngur!G152</f>
        <v>#DIV/0!</v>
      </c>
      <c r="L31" s="276" t="e">
        <f t="shared" ref="L31:N32" si="31">(D31/C31)-1</f>
        <v>#DIV/0!</v>
      </c>
      <c r="M31" s="276" t="e">
        <f t="shared" si="31"/>
        <v>#DIV/0!</v>
      </c>
      <c r="N31" s="276" t="e">
        <f t="shared" si="31"/>
        <v>#DIV/0!</v>
      </c>
      <c r="O31" s="519" t="e">
        <f t="shared" si="29"/>
        <v>#DIV/0!</v>
      </c>
      <c r="P31" s="522" t="e">
        <f t="shared" si="23"/>
        <v>#DIV/0!</v>
      </c>
      <c r="Q31" s="519" t="e">
        <f t="shared" si="30"/>
        <v>#DIV/0!</v>
      </c>
      <c r="R31" s="519" t="e">
        <f t="shared" si="24"/>
        <v>#DIV/0!</v>
      </c>
      <c r="S31" s="519" t="e">
        <f t="shared" si="25"/>
        <v>#DIV/0!</v>
      </c>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row>
    <row r="32" spans="1:308" s="21" customFormat="1">
      <c r="A32" s="537"/>
      <c r="B32" s="37" t="s">
        <v>45</v>
      </c>
      <c r="C32" s="226" t="e">
        <f>Samgöngur!M16</f>
        <v>#DIV/0!</v>
      </c>
      <c r="D32" s="226" t="e">
        <f>Samgöngur!M30</f>
        <v>#DIV/0!</v>
      </c>
      <c r="E32" s="226" t="e">
        <f>Samgöngur!M44</f>
        <v>#DIV/0!</v>
      </c>
      <c r="F32" s="226" t="e">
        <f>Samgöngur!M58</f>
        <v>#DIV/0!</v>
      </c>
      <c r="G32" s="226" t="e">
        <f>Samgöngur!M72</f>
        <v>#DIV/0!</v>
      </c>
      <c r="H32" s="90" t="e">
        <f>Samgöngur!O83</f>
        <v>#DIV/0!</v>
      </c>
      <c r="I32" s="90" t="e">
        <f>Samgöngur!O103</f>
        <v>#DIV/0!</v>
      </c>
      <c r="J32" s="90" t="e">
        <f>Samgöngur!O123</f>
        <v>#DIV/0!</v>
      </c>
      <c r="K32" s="90" t="e">
        <f>Samgöngur!O143</f>
        <v>#DIV/0!</v>
      </c>
      <c r="L32" s="276" t="e">
        <f t="shared" si="31"/>
        <v>#DIV/0!</v>
      </c>
      <c r="M32" s="276" t="e">
        <f t="shared" si="31"/>
        <v>#DIV/0!</v>
      </c>
      <c r="N32" s="523" t="e">
        <f t="shared" si="31"/>
        <v>#DIV/0!</v>
      </c>
      <c r="O32" s="519" t="e">
        <f>(G32/F32)-1</f>
        <v>#DIV/0!</v>
      </c>
      <c r="P32" s="524" t="e">
        <f t="shared" ref="P32:P33" si="32">(H32/G32)-1</f>
        <v>#DIV/0!</v>
      </c>
      <c r="Q32" s="522" t="e">
        <f t="shared" ref="Q32:Q33" si="33">(I32/H32)-1</f>
        <v>#DIV/0!</v>
      </c>
      <c r="R32" s="519" t="e">
        <f t="shared" ref="R32:R33" si="34">(J32/I32)-1</f>
        <v>#DIV/0!</v>
      </c>
      <c r="S32" s="519" t="e">
        <f t="shared" ref="S32:S33" si="35">(K32/J32)-1</f>
        <v>#DIV/0!</v>
      </c>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c r="IX32" s="23"/>
      <c r="IY32" s="23"/>
      <c r="IZ32" s="23"/>
      <c r="JA32" s="23"/>
      <c r="JB32" s="23"/>
      <c r="JC32" s="23"/>
      <c r="JD32" s="23"/>
      <c r="JE32" s="23"/>
      <c r="JF32" s="23"/>
      <c r="JG32" s="23"/>
      <c r="JH32" s="23"/>
      <c r="JI32" s="23"/>
      <c r="JJ32" s="23"/>
      <c r="JK32" s="23"/>
      <c r="JL32" s="23"/>
      <c r="JM32" s="23"/>
      <c r="JN32" s="23"/>
      <c r="JO32" s="23"/>
      <c r="JP32" s="23"/>
      <c r="JQ32" s="23"/>
      <c r="JR32" s="23"/>
      <c r="JS32" s="23"/>
      <c r="JT32" s="23"/>
      <c r="JU32" s="23"/>
      <c r="JV32" s="23"/>
      <c r="JW32" s="23"/>
      <c r="JX32" s="23"/>
      <c r="JY32" s="23"/>
      <c r="JZ32" s="23"/>
      <c r="KA32" s="23"/>
      <c r="KB32" s="23"/>
      <c r="KC32" s="23"/>
      <c r="KD32" s="23"/>
      <c r="KE32" s="23"/>
      <c r="KF32" s="23"/>
      <c r="KG32" s="23"/>
      <c r="KH32" s="23"/>
      <c r="KI32" s="23"/>
      <c r="KJ32" s="23"/>
      <c r="KK32" s="23"/>
      <c r="KL32" s="23"/>
      <c r="KM32" s="23"/>
      <c r="KN32" s="23"/>
      <c r="KO32" s="23"/>
      <c r="KP32" s="23"/>
      <c r="KQ32" s="23"/>
      <c r="KR32" s="23"/>
      <c r="KS32" s="23"/>
      <c r="KT32" s="23"/>
      <c r="KU32" s="23"/>
      <c r="KV32" s="23"/>
    </row>
    <row r="33" spans="1:308" s="21" customFormat="1" ht="15.75" customHeight="1">
      <c r="A33" s="537"/>
      <c r="B33" s="37" t="s">
        <v>46</v>
      </c>
      <c r="C33" s="224">
        <f>Samgöngur!I19</f>
        <v>0</v>
      </c>
      <c r="D33" s="224">
        <f>Samgöngur!I33</f>
        <v>0</v>
      </c>
      <c r="E33" s="224">
        <f>Samgöngur!I47</f>
        <v>0</v>
      </c>
      <c r="F33" s="224">
        <f>Samgöngur!I61</f>
        <v>0</v>
      </c>
      <c r="G33" s="224">
        <f>Samgöngur!I75</f>
        <v>0</v>
      </c>
      <c r="H33" s="381">
        <f>Samgöngur!G95</f>
        <v>0</v>
      </c>
      <c r="I33" s="381">
        <f>Samgöngur!G115</f>
        <v>0</v>
      </c>
      <c r="J33" s="381">
        <f>Samgöngur!G135</f>
        <v>0</v>
      </c>
      <c r="K33" s="381">
        <f>Samgöngur!G155</f>
        <v>0</v>
      </c>
      <c r="L33" s="277"/>
      <c r="M33" s="277" t="e">
        <f t="shared" si="27"/>
        <v>#DIV/0!</v>
      </c>
      <c r="N33" s="525" t="e">
        <f t="shared" si="28"/>
        <v>#DIV/0!</v>
      </c>
      <c r="O33" s="521" t="e">
        <f t="shared" ref="O33" si="36">(G33/F33)-1</f>
        <v>#DIV/0!</v>
      </c>
      <c r="P33" s="519" t="e">
        <f t="shared" si="32"/>
        <v>#DIV/0!</v>
      </c>
      <c r="Q33" s="521" t="e">
        <f t="shared" si="33"/>
        <v>#DIV/0!</v>
      </c>
      <c r="R33" s="521" t="e">
        <f t="shared" si="34"/>
        <v>#DIV/0!</v>
      </c>
      <c r="S33" s="521" t="e">
        <f t="shared" si="35"/>
        <v>#DIV/0!</v>
      </c>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c r="IW33" s="23"/>
      <c r="IX33" s="23"/>
      <c r="IY33" s="23"/>
      <c r="IZ33" s="23"/>
      <c r="JA33" s="23"/>
      <c r="JB33" s="23"/>
      <c r="JC33" s="23"/>
      <c r="JD33" s="23"/>
      <c r="JE33" s="23"/>
      <c r="JF33" s="23"/>
      <c r="JG33" s="23"/>
      <c r="JH33" s="23"/>
      <c r="JI33" s="23"/>
      <c r="JJ33" s="23"/>
      <c r="JK33" s="23"/>
      <c r="JL33" s="23"/>
      <c r="JM33" s="23"/>
      <c r="JN33" s="23"/>
      <c r="JO33" s="23"/>
      <c r="JP33" s="23"/>
      <c r="JQ33" s="23"/>
      <c r="JR33" s="23"/>
      <c r="JS33" s="23"/>
      <c r="JT33" s="23"/>
      <c r="JU33" s="23"/>
      <c r="JV33" s="23"/>
      <c r="JW33" s="23"/>
      <c r="JX33" s="23"/>
      <c r="JY33" s="23"/>
      <c r="JZ33" s="23"/>
      <c r="KA33" s="23"/>
      <c r="KB33" s="23"/>
      <c r="KC33" s="23"/>
      <c r="KD33" s="23"/>
      <c r="KE33" s="23"/>
      <c r="KF33" s="23"/>
      <c r="KG33" s="23"/>
      <c r="KH33" s="23"/>
      <c r="KI33" s="23"/>
      <c r="KJ33" s="23"/>
      <c r="KK33" s="23"/>
      <c r="KL33" s="23"/>
      <c r="KM33" s="23"/>
      <c r="KN33" s="23"/>
      <c r="KO33" s="23"/>
      <c r="KP33" s="23"/>
      <c r="KQ33" s="23"/>
      <c r="KR33" s="23"/>
      <c r="KS33" s="23"/>
      <c r="KT33" s="23"/>
      <c r="KU33" s="23"/>
      <c r="KV33" s="23"/>
    </row>
    <row r="34" spans="1:308" s="21" customFormat="1" ht="15.75" customHeight="1">
      <c r="A34" s="537"/>
      <c r="B34" s="37" t="s">
        <v>47</v>
      </c>
      <c r="C34" s="224">
        <f>(Samgöngur!G17+Samgöngur!L17)*396</f>
        <v>0</v>
      </c>
      <c r="D34" s="224">
        <f>(Samgöngur!G31+Samgöngur!L31)*396</f>
        <v>0</v>
      </c>
      <c r="E34" s="224">
        <f>(Samgöngur!G45+Samgöngur!L45)*396</f>
        <v>0</v>
      </c>
      <c r="F34" s="224">
        <f>(Samgöngur!G59+Samgöngur!L59)*396</f>
        <v>0</v>
      </c>
      <c r="G34" s="224">
        <f>(Samgöngur!G73+Samgöngur!L73)*396</f>
        <v>0</v>
      </c>
      <c r="H34" s="278" t="str">
        <f>Samgöngusamningar!D12</f>
        <v/>
      </c>
      <c r="I34" s="278" t="str">
        <f>Samgöngusamningar!D21</f>
        <v/>
      </c>
      <c r="J34" s="278" t="str">
        <f>Samgöngusamningar!D30</f>
        <v/>
      </c>
      <c r="K34" s="278" t="str">
        <f>Samgöngusamningar!D39</f>
        <v/>
      </c>
      <c r="L34" s="277"/>
      <c r="M34" s="277" t="e">
        <f t="shared" ref="M34" si="37">(E34/D34)-1</f>
        <v>#DIV/0!</v>
      </c>
      <c r="N34" s="526" t="e">
        <f t="shared" ref="N34" si="38">(F34/E34)-1</f>
        <v>#DIV/0!</v>
      </c>
      <c r="O34" s="520" t="e">
        <f t="shared" ref="O34" si="39">(G34/F34)-1</f>
        <v>#DIV/0!</v>
      </c>
      <c r="P34" s="526" t="e">
        <f t="shared" ref="P34" si="40">(H34/G34)-1</f>
        <v>#VALUE!</v>
      </c>
      <c r="Q34" s="520" t="e">
        <f t="shared" ref="Q34" si="41">(I34/H34)-1</f>
        <v>#VALUE!</v>
      </c>
      <c r="R34" s="520" t="e">
        <f t="shared" ref="R34" si="42">(J34/I34)-1</f>
        <v>#VALUE!</v>
      </c>
      <c r="S34" s="520" t="e">
        <f t="shared" ref="S34" si="43">(K34/J34)-1</f>
        <v>#VALUE!</v>
      </c>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23"/>
      <c r="JP34" s="23"/>
      <c r="JQ34" s="23"/>
      <c r="JR34" s="23"/>
      <c r="JS34" s="23"/>
      <c r="JT34" s="23"/>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row>
    <row r="35" spans="1:308" s="23" customFormat="1" ht="14.25" customHeight="1">
      <c r="B35" s="39"/>
      <c r="D35" s="43"/>
    </row>
    <row r="36" spans="1:308" s="21" customFormat="1" ht="27" customHeight="1">
      <c r="A36" s="534" t="s">
        <v>48</v>
      </c>
      <c r="B36" s="535"/>
      <c r="C36" s="535"/>
      <c r="D36" s="535"/>
      <c r="E36" s="535"/>
      <c r="F36" s="535"/>
      <c r="G36" s="535"/>
      <c r="H36" s="535"/>
      <c r="I36" s="535"/>
      <c r="J36" s="535"/>
      <c r="K36" s="535"/>
      <c r="L36" s="535"/>
      <c r="M36" s="535"/>
      <c r="N36" s="535"/>
      <c r="O36" s="535"/>
      <c r="P36" s="535"/>
      <c r="Q36" s="535"/>
      <c r="R36" s="535"/>
      <c r="S36" s="535"/>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c r="IW36" s="23"/>
      <c r="IX36" s="23"/>
      <c r="IY36" s="23"/>
      <c r="IZ36" s="23"/>
      <c r="JA36" s="23"/>
      <c r="JB36" s="23"/>
      <c r="JC36" s="23"/>
      <c r="JD36" s="23"/>
      <c r="JE36" s="23"/>
      <c r="JF36" s="23"/>
      <c r="JG36" s="23"/>
      <c r="JH36" s="23"/>
      <c r="JI36" s="23"/>
      <c r="JJ36" s="23"/>
      <c r="JK36" s="23"/>
      <c r="JL36" s="23"/>
      <c r="JM36" s="23"/>
      <c r="JN36" s="23"/>
      <c r="JO36" s="23"/>
      <c r="JP36" s="23"/>
      <c r="JQ36" s="23"/>
      <c r="JR36" s="23"/>
      <c r="JS36" s="23"/>
      <c r="JT36" s="23"/>
      <c r="JU36" s="23"/>
      <c r="JV36" s="23"/>
      <c r="JW36" s="23"/>
      <c r="JX36" s="23"/>
      <c r="JY36" s="23"/>
      <c r="JZ36" s="23"/>
      <c r="KA36" s="23"/>
      <c r="KB36" s="23"/>
      <c r="KC36" s="23"/>
      <c r="KD36" s="23"/>
      <c r="KE36" s="23"/>
      <c r="KF36" s="23"/>
      <c r="KG36" s="23"/>
      <c r="KH36" s="23"/>
      <c r="KI36" s="23"/>
      <c r="KJ36" s="23"/>
      <c r="KK36" s="23"/>
      <c r="KL36" s="23"/>
      <c r="KM36" s="23"/>
      <c r="KN36" s="23"/>
      <c r="KO36" s="23"/>
      <c r="KP36" s="23"/>
      <c r="KQ36" s="23"/>
      <c r="KR36" s="23"/>
      <c r="KS36" s="23"/>
      <c r="KT36" s="23"/>
      <c r="KU36" s="23"/>
      <c r="KV36" s="23"/>
    </row>
    <row r="37" spans="1:308" s="21" customFormat="1">
      <c r="A37" s="537" t="s">
        <v>48</v>
      </c>
      <c r="B37" s="37" t="s">
        <v>49</v>
      </c>
      <c r="C37" s="90" t="e">
        <f>Úrgangur!F9</f>
        <v>#DIV/0!</v>
      </c>
      <c r="D37" s="90" t="e">
        <f>Úrgangur!F17</f>
        <v>#DIV/0!</v>
      </c>
      <c r="E37" s="90" t="e">
        <f>Úrgangur!F25</f>
        <v>#DIV/0!</v>
      </c>
      <c r="F37" s="90" t="e">
        <f>Úrgangur!F33</f>
        <v>#DIV/0!</v>
      </c>
      <c r="G37" s="90" t="e">
        <f>Úrgangur!F41</f>
        <v>#DIV/0!</v>
      </c>
      <c r="H37" s="90" t="e">
        <f>(Úrgangur!F50+Úrgangur!F51+Úrgangur!F52+Úrgangur!F53+Úrgangur!F54)</f>
        <v>#DIV/0!</v>
      </c>
      <c r="I37" s="90" t="e">
        <f>(Úrgangur!F62+Úrgangur!F63+Úrgangur!F64+Úrgangur!F65+Úrgangur!F66)</f>
        <v>#DIV/0!</v>
      </c>
      <c r="J37" s="90" t="e">
        <f>(Úrgangur!F74+Úrgangur!F75+Úrgangur!F76+Úrgangur!F77+Úrgangur!F78)</f>
        <v>#DIV/0!</v>
      </c>
      <c r="K37" s="90" t="e">
        <f>(Úrgangur!F86+Úrgangur!F87+Úrgangur!F88+Úrgangur!F89+Úrgangur!F90)</f>
        <v>#DIV/0!</v>
      </c>
      <c r="L37" s="276" t="e">
        <f t="shared" ref="L37:L40" si="44">(D37/C37)-1</f>
        <v>#DIV/0!</v>
      </c>
      <c r="M37" s="276" t="e">
        <f t="shared" ref="M37:M40" si="45">(E37/D37)-1</f>
        <v>#DIV/0!</v>
      </c>
      <c r="N37" s="276" t="e">
        <f t="shared" ref="N37:N40" si="46">(F37/E37)-1</f>
        <v>#DIV/0!</v>
      </c>
      <c r="O37" s="518" t="e">
        <f t="shared" ref="O37:O40" si="47">(G37/F37)-1</f>
        <v>#DIV/0!</v>
      </c>
      <c r="P37" s="519" t="e">
        <f t="shared" ref="P37" si="48">(H37/G37)-1</f>
        <v>#DIV/0!</v>
      </c>
      <c r="Q37" s="519" t="e">
        <f>(I37/H37)-1</f>
        <v>#DIV/0!</v>
      </c>
      <c r="R37" s="519" t="e">
        <f t="shared" ref="R37:R39" si="49">(J37/I37)-1</f>
        <v>#DIV/0!</v>
      </c>
      <c r="S37" s="519" t="e">
        <f t="shared" ref="S37:S39" si="50">(K37/J37)-1</f>
        <v>#DIV/0!</v>
      </c>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3"/>
      <c r="JS37" s="23"/>
      <c r="JT37" s="23"/>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row>
    <row r="38" spans="1:308" s="21" customFormat="1">
      <c r="A38" s="537"/>
      <c r="B38" s="37" t="s">
        <v>50</v>
      </c>
      <c r="C38" s="90" t="e">
        <f>Úrgangur!F10</f>
        <v>#DIV/0!</v>
      </c>
      <c r="D38" s="90" t="e">
        <f>Úrgangur!F18</f>
        <v>#DIV/0!</v>
      </c>
      <c r="E38" s="90" t="e">
        <f>Úrgangur!F26</f>
        <v>#DIV/0!</v>
      </c>
      <c r="F38" s="90" t="e">
        <f>Úrgangur!F34</f>
        <v>#DIV/0!</v>
      </c>
      <c r="G38" s="90" t="e">
        <f>Úrgangur!F42</f>
        <v>#DIV/0!</v>
      </c>
      <c r="H38" s="90" t="e">
        <f>Úrgangur!F55</f>
        <v>#DIV/0!</v>
      </c>
      <c r="I38" s="90" t="e">
        <f>Úrgangur!F67</f>
        <v>#DIV/0!</v>
      </c>
      <c r="J38" s="90" t="e">
        <f>Úrgangur!F79</f>
        <v>#DIV/0!</v>
      </c>
      <c r="K38" s="90" t="e">
        <f>Úrgangur!F91</f>
        <v>#DIV/0!</v>
      </c>
      <c r="L38" s="276" t="e">
        <f t="shared" si="44"/>
        <v>#DIV/0!</v>
      </c>
      <c r="M38" s="276" t="e">
        <f t="shared" si="45"/>
        <v>#DIV/0!</v>
      </c>
      <c r="N38" s="276" t="e">
        <f t="shared" si="46"/>
        <v>#DIV/0!</v>
      </c>
      <c r="O38" s="518" t="e">
        <f t="shared" si="47"/>
        <v>#DIV/0!</v>
      </c>
      <c r="P38" s="519" t="e">
        <f>(H38/G38)-1</f>
        <v>#DIV/0!</v>
      </c>
      <c r="Q38" s="519" t="e">
        <f t="shared" ref="Q38:Q39" si="51">(I38/H38)-1</f>
        <v>#DIV/0!</v>
      </c>
      <c r="R38" s="519" t="e">
        <f t="shared" si="49"/>
        <v>#DIV/0!</v>
      </c>
      <c r="S38" s="519" t="e">
        <f t="shared" si="50"/>
        <v>#DIV/0!</v>
      </c>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row>
    <row r="39" spans="1:308" s="21" customFormat="1">
      <c r="A39" s="537"/>
      <c r="B39" s="37" t="s">
        <v>51</v>
      </c>
      <c r="C39" s="90" t="e">
        <f>Úrgangur!F12</f>
        <v>#DIV/0!</v>
      </c>
      <c r="D39" s="90" t="e">
        <f>Úrgangur!F20</f>
        <v>#DIV/0!</v>
      </c>
      <c r="E39" s="90" t="e">
        <f>Úrgangur!F28</f>
        <v>#DIV/0!</v>
      </c>
      <c r="F39" s="90" t="e">
        <f>Úrgangur!F36</f>
        <v>#DIV/0!</v>
      </c>
      <c r="G39" s="90" t="e">
        <f>Úrgangur!F44</f>
        <v>#DIV/0!</v>
      </c>
      <c r="H39" s="90" t="e">
        <f>Úrgangur!F57</f>
        <v>#DIV/0!</v>
      </c>
      <c r="I39" s="90" t="e">
        <f>Úrgangur!F69</f>
        <v>#DIV/0!</v>
      </c>
      <c r="J39" s="90" t="e">
        <f>Úrgangur!F81</f>
        <v>#DIV/0!</v>
      </c>
      <c r="K39" s="90" t="e">
        <f>Úrgangur!F93</f>
        <v>#DIV/0!</v>
      </c>
      <c r="L39" s="276" t="e">
        <f t="shared" si="44"/>
        <v>#DIV/0!</v>
      </c>
      <c r="M39" s="276" t="e">
        <f>(E39/D39)-1</f>
        <v>#DIV/0!</v>
      </c>
      <c r="N39" s="276" t="e">
        <f t="shared" si="46"/>
        <v>#DIV/0!</v>
      </c>
      <c r="O39" s="518" t="e">
        <f t="shared" si="47"/>
        <v>#DIV/0!</v>
      </c>
      <c r="P39" s="519" t="e">
        <f t="shared" ref="P39" si="52">(H39/G39)-1</f>
        <v>#DIV/0!</v>
      </c>
      <c r="Q39" s="519" t="e">
        <f t="shared" si="51"/>
        <v>#DIV/0!</v>
      </c>
      <c r="R39" s="519" t="e">
        <f t="shared" si="49"/>
        <v>#DIV/0!</v>
      </c>
      <c r="S39" s="519" t="e">
        <f t="shared" si="50"/>
        <v>#DIV/0!</v>
      </c>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row>
    <row r="40" spans="1:308" s="21" customFormat="1">
      <c r="A40" s="537"/>
      <c r="B40" s="37" t="s">
        <v>52</v>
      </c>
      <c r="C40" s="510" t="e">
        <f>Úrgangur!I10</f>
        <v>#DIV/0!</v>
      </c>
      <c r="D40" s="510" t="e">
        <f>Úrgangur!I18</f>
        <v>#DIV/0!</v>
      </c>
      <c r="E40" s="510" t="e">
        <f>Úrgangur!I26</f>
        <v>#DIV/0!</v>
      </c>
      <c r="F40" s="510" t="e">
        <f>Úrgangur!I34</f>
        <v>#DIV/0!</v>
      </c>
      <c r="G40" s="510" t="e">
        <f>Úrgangur!I42</f>
        <v>#DIV/0!</v>
      </c>
      <c r="H40" s="510" t="e">
        <f>Úrgangur!L51</f>
        <v>#DIV/0!</v>
      </c>
      <c r="I40" s="510" t="e">
        <f>Úrgangur!L63</f>
        <v>#DIV/0!</v>
      </c>
      <c r="J40" s="510" t="e">
        <f>Úrgangur!L75</f>
        <v>#DIV/0!</v>
      </c>
      <c r="K40" s="510" t="e">
        <f>Úrgangur!L87</f>
        <v>#DIV/0!</v>
      </c>
      <c r="L40" s="277" t="e">
        <f t="shared" si="44"/>
        <v>#DIV/0!</v>
      </c>
      <c r="M40" s="277" t="e">
        <f t="shared" si="45"/>
        <v>#DIV/0!</v>
      </c>
      <c r="N40" s="277" t="e">
        <f t="shared" si="46"/>
        <v>#DIV/0!</v>
      </c>
      <c r="O40" s="520" t="e">
        <f t="shared" si="47"/>
        <v>#DIV/0!</v>
      </c>
      <c r="P40" s="521" t="e">
        <f>(H40/G40)-1</f>
        <v>#DIV/0!</v>
      </c>
      <c r="Q40" s="521" t="e">
        <f t="shared" ref="Q40" si="53">(I40/H40)-1</f>
        <v>#DIV/0!</v>
      </c>
      <c r="R40" s="521" t="e">
        <f t="shared" ref="R40" si="54">(J40/I40)-1</f>
        <v>#DIV/0!</v>
      </c>
      <c r="S40" s="521" t="e">
        <f t="shared" ref="S40" si="55">(K40/J40)-1</f>
        <v>#DIV/0!</v>
      </c>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row>
    <row r="41" spans="1:308" s="23" customFormat="1" ht="15.75" customHeight="1">
      <c r="B41" s="39"/>
      <c r="C41" s="40"/>
      <c r="D41" s="40"/>
      <c r="E41" s="40"/>
      <c r="F41" s="40"/>
      <c r="G41" s="40"/>
      <c r="H41" s="40"/>
      <c r="I41" s="40"/>
      <c r="J41" s="40"/>
      <c r="K41" s="40"/>
    </row>
    <row r="42" spans="1:308" s="21" customFormat="1" ht="27" customHeight="1">
      <c r="A42" s="534" t="s">
        <v>53</v>
      </c>
      <c r="B42" s="535"/>
      <c r="C42" s="535"/>
      <c r="D42" s="535"/>
      <c r="E42" s="535"/>
      <c r="F42" s="535"/>
      <c r="G42" s="535"/>
      <c r="H42" s="535"/>
      <c r="I42" s="535"/>
      <c r="J42" s="535"/>
      <c r="K42" s="535"/>
      <c r="L42" s="535"/>
      <c r="M42" s="535"/>
      <c r="N42" s="535"/>
      <c r="O42" s="535"/>
      <c r="P42" s="535"/>
      <c r="Q42" s="535"/>
      <c r="R42" s="535"/>
      <c r="S42" s="535"/>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3"/>
      <c r="KR42" s="23"/>
      <c r="KS42" s="23"/>
      <c r="KT42" s="23"/>
      <c r="KU42" s="23"/>
      <c r="KV42" s="23"/>
    </row>
    <row r="43" spans="1:308" s="21" customFormat="1">
      <c r="A43" s="536" t="s">
        <v>54</v>
      </c>
      <c r="B43" s="228" t="str">
        <f>'Aðrar rekstrarvörur'!B10</f>
        <v>Plastpokar</v>
      </c>
      <c r="C43" s="195" t="e">
        <f>'Aðrar rekstrarvörur'!G10</f>
        <v>#DIV/0!</v>
      </c>
      <c r="D43" s="196" t="e">
        <f>'Aðrar rekstrarvörur'!G21</f>
        <v>#DIV/0!</v>
      </c>
      <c r="E43" s="196" t="e">
        <f>'Aðrar rekstrarvörur'!G32</f>
        <v>#DIV/0!</v>
      </c>
      <c r="F43" s="196" t="e">
        <f>'Aðrar rekstrarvörur'!G43</f>
        <v>#DIV/0!</v>
      </c>
      <c r="G43" s="197" t="e">
        <f>'Aðrar rekstrarvörur'!G54</f>
        <v>#DIV/0!</v>
      </c>
      <c r="H43" s="197"/>
      <c r="I43" s="197"/>
      <c r="J43" s="197"/>
      <c r="K43" s="197"/>
      <c r="L43" s="194" t="e">
        <f>(D43/C43)-1</f>
        <v>#DIV/0!</v>
      </c>
      <c r="M43" s="194" t="e">
        <f t="shared" ref="M43:O43" si="56">(E43/D43)-1</f>
        <v>#DIV/0!</v>
      </c>
      <c r="N43" s="194" t="e">
        <f t="shared" si="56"/>
        <v>#DIV/0!</v>
      </c>
      <c r="O43" s="194" t="e">
        <f t="shared" si="56"/>
        <v>#DIV/0!</v>
      </c>
      <c r="P43" s="194" t="e">
        <f t="shared" ref="P43:P49" si="57">(H43/G43)-1</f>
        <v>#DIV/0!</v>
      </c>
      <c r="Q43" s="194" t="e">
        <f t="shared" ref="Q43:Q49" si="58">(I43/H43)-1</f>
        <v>#DIV/0!</v>
      </c>
      <c r="R43" s="194" t="e">
        <f t="shared" ref="R43:R49" si="59">(J43/I43)-1</f>
        <v>#DIV/0!</v>
      </c>
      <c r="S43" s="194" t="e">
        <f t="shared" ref="S43:S49" si="60">(K43/J43)-1</f>
        <v>#DIV/0!</v>
      </c>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row>
    <row r="44" spans="1:308" s="21" customFormat="1">
      <c r="A44" s="537"/>
      <c r="B44" s="37" t="str">
        <f>'Aðrar rekstrarvörur'!B11</f>
        <v>Hreinlætispappír</v>
      </c>
      <c r="C44" s="198" t="e">
        <f>'Aðrar rekstrarvörur'!G11</f>
        <v>#DIV/0!</v>
      </c>
      <c r="D44" s="196" t="e">
        <f>'Aðrar rekstrarvörur'!G22</f>
        <v>#DIV/0!</v>
      </c>
      <c r="E44" s="196" t="e">
        <f>'Aðrar rekstrarvörur'!G33</f>
        <v>#DIV/0!</v>
      </c>
      <c r="F44" s="196" t="e">
        <f>'Aðrar rekstrarvörur'!G44</f>
        <v>#DIV/0!</v>
      </c>
      <c r="G44" s="197" t="e">
        <f>'Aðrar rekstrarvörur'!G55</f>
        <v>#DIV/0!</v>
      </c>
      <c r="H44" s="197"/>
      <c r="I44" s="197"/>
      <c r="J44" s="197"/>
      <c r="K44" s="197"/>
      <c r="L44" s="194" t="e">
        <f t="shared" ref="L44:L49" si="61">(D44/C44)-1</f>
        <v>#DIV/0!</v>
      </c>
      <c r="M44" s="194" t="e">
        <f t="shared" ref="M44:M49" si="62">(E44/D44)-1</f>
        <v>#DIV/0!</v>
      </c>
      <c r="N44" s="194" t="e">
        <f t="shared" ref="N44:N49" si="63">(F44/E44)-1</f>
        <v>#DIV/0!</v>
      </c>
      <c r="O44" s="194" t="e">
        <f t="shared" ref="O44:O49" si="64">(G44/F44)-1</f>
        <v>#DIV/0!</v>
      </c>
      <c r="P44" s="194" t="e">
        <f t="shared" si="57"/>
        <v>#DIV/0!</v>
      </c>
      <c r="Q44" s="194" t="e">
        <f t="shared" si="58"/>
        <v>#DIV/0!</v>
      </c>
      <c r="R44" s="194" t="e">
        <f t="shared" si="59"/>
        <v>#DIV/0!</v>
      </c>
      <c r="S44" s="194" t="e">
        <f t="shared" si="60"/>
        <v>#DIV/0!</v>
      </c>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row>
    <row r="45" spans="1:308" s="21" customFormat="1">
      <c r="A45" s="537"/>
      <c r="B45" s="37" t="str">
        <f>'Aðrar rekstrarvörur'!B12</f>
        <v>Einnota mál</v>
      </c>
      <c r="C45" s="59" t="e">
        <f>'Aðrar rekstrarvörur'!G12</f>
        <v>#DIV/0!</v>
      </c>
      <c r="D45" s="196" t="e">
        <f>'Aðrar rekstrarvörur'!G23</f>
        <v>#DIV/0!</v>
      </c>
      <c r="E45" s="196" t="e">
        <f>'Aðrar rekstrarvörur'!G34</f>
        <v>#DIV/0!</v>
      </c>
      <c r="F45" s="196" t="e">
        <f>'Aðrar rekstrarvörur'!G45</f>
        <v>#DIV/0!</v>
      </c>
      <c r="G45" s="197" t="e">
        <f>'Aðrar rekstrarvörur'!G56</f>
        <v>#DIV/0!</v>
      </c>
      <c r="H45" s="197"/>
      <c r="I45" s="197"/>
      <c r="J45" s="197"/>
      <c r="K45" s="197"/>
      <c r="L45" s="194" t="e">
        <f t="shared" si="61"/>
        <v>#DIV/0!</v>
      </c>
      <c r="M45" s="194" t="e">
        <f t="shared" si="62"/>
        <v>#DIV/0!</v>
      </c>
      <c r="N45" s="194" t="e">
        <f t="shared" si="63"/>
        <v>#DIV/0!</v>
      </c>
      <c r="O45" s="194" t="e">
        <f t="shared" si="64"/>
        <v>#DIV/0!</v>
      </c>
      <c r="P45" s="194" t="e">
        <f t="shared" si="57"/>
        <v>#DIV/0!</v>
      </c>
      <c r="Q45" s="194" t="e">
        <f t="shared" si="58"/>
        <v>#DIV/0!</v>
      </c>
      <c r="R45" s="194" t="e">
        <f t="shared" si="59"/>
        <v>#DIV/0!</v>
      </c>
      <c r="S45" s="194" t="e">
        <f t="shared" si="60"/>
        <v>#DIV/0!</v>
      </c>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row>
    <row r="46" spans="1:308" s="21" customFormat="1">
      <c r="A46" s="537"/>
      <c r="B46" s="37" t="str">
        <f>'Aðrar rekstrarvörur'!B13</f>
        <v>Prenthylki</v>
      </c>
      <c r="C46" s="59" t="e">
        <f>'Aðrar rekstrarvörur'!G13</f>
        <v>#DIV/0!</v>
      </c>
      <c r="D46" s="196" t="e">
        <f>'Aðrar rekstrarvörur'!G24</f>
        <v>#DIV/0!</v>
      </c>
      <c r="E46" s="196" t="e">
        <f>'Aðrar rekstrarvörur'!G35</f>
        <v>#DIV/0!</v>
      </c>
      <c r="F46" s="196" t="e">
        <f>'Aðrar rekstrarvörur'!G46</f>
        <v>#DIV/0!</v>
      </c>
      <c r="G46" s="197" t="e">
        <f>'Aðrar rekstrarvörur'!G57</f>
        <v>#DIV/0!</v>
      </c>
      <c r="H46" s="197"/>
      <c r="I46" s="197"/>
      <c r="J46" s="197"/>
      <c r="K46" s="197"/>
      <c r="L46" s="194" t="e">
        <f t="shared" si="61"/>
        <v>#DIV/0!</v>
      </c>
      <c r="M46" s="194" t="e">
        <f t="shared" si="62"/>
        <v>#DIV/0!</v>
      </c>
      <c r="N46" s="194" t="e">
        <f t="shared" si="63"/>
        <v>#DIV/0!</v>
      </c>
      <c r="O46" s="194" t="e">
        <f t="shared" si="64"/>
        <v>#DIV/0!</v>
      </c>
      <c r="P46" s="194" t="e">
        <f t="shared" si="57"/>
        <v>#DIV/0!</v>
      </c>
      <c r="Q46" s="194" t="e">
        <f t="shared" si="58"/>
        <v>#DIV/0!</v>
      </c>
      <c r="R46" s="194" t="e">
        <f t="shared" si="59"/>
        <v>#DIV/0!</v>
      </c>
      <c r="S46" s="194" t="e">
        <f t="shared" si="60"/>
        <v>#DIV/0!</v>
      </c>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row>
    <row r="47" spans="1:308" s="21" customFormat="1">
      <c r="A47" s="537"/>
      <c r="B47" s="37">
        <f>'Aðrar rekstrarvörur'!B14</f>
        <v>0</v>
      </c>
      <c r="C47" s="59" t="e">
        <f>'Aðrar rekstrarvörur'!G14</f>
        <v>#DIV/0!</v>
      </c>
      <c r="D47" s="196" t="e">
        <f>'Aðrar rekstrarvörur'!G25</f>
        <v>#DIV/0!</v>
      </c>
      <c r="E47" s="196" t="e">
        <f>'Aðrar rekstrarvörur'!G36</f>
        <v>#DIV/0!</v>
      </c>
      <c r="F47" s="196" t="e">
        <f>'Aðrar rekstrarvörur'!G47</f>
        <v>#DIV/0!</v>
      </c>
      <c r="G47" s="197" t="e">
        <f>'Aðrar rekstrarvörur'!G58</f>
        <v>#DIV/0!</v>
      </c>
      <c r="H47" s="197"/>
      <c r="I47" s="197"/>
      <c r="J47" s="197"/>
      <c r="K47" s="197"/>
      <c r="L47" s="194" t="e">
        <f t="shared" si="61"/>
        <v>#DIV/0!</v>
      </c>
      <c r="M47" s="194" t="e">
        <f t="shared" si="62"/>
        <v>#DIV/0!</v>
      </c>
      <c r="N47" s="194" t="e">
        <f t="shared" si="63"/>
        <v>#DIV/0!</v>
      </c>
      <c r="O47" s="194" t="e">
        <f t="shared" si="64"/>
        <v>#DIV/0!</v>
      </c>
      <c r="P47" s="194" t="e">
        <f t="shared" si="57"/>
        <v>#DIV/0!</v>
      </c>
      <c r="Q47" s="194" t="e">
        <f t="shared" si="58"/>
        <v>#DIV/0!</v>
      </c>
      <c r="R47" s="194" t="e">
        <f t="shared" si="59"/>
        <v>#DIV/0!</v>
      </c>
      <c r="S47" s="194" t="e">
        <f t="shared" si="60"/>
        <v>#DIV/0!</v>
      </c>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row>
    <row r="48" spans="1:308" s="21" customFormat="1">
      <c r="A48" s="537"/>
      <c r="B48" s="37">
        <f>'Aðrar rekstrarvörur'!B15</f>
        <v>0</v>
      </c>
      <c r="C48" s="121" t="e">
        <f>'Aðrar rekstrarvörur'!G15</f>
        <v>#DIV/0!</v>
      </c>
      <c r="D48" s="196" t="e">
        <f>'Aðrar rekstrarvörur'!G26</f>
        <v>#DIV/0!</v>
      </c>
      <c r="E48" s="196" t="e">
        <f>'Aðrar rekstrarvörur'!G37</f>
        <v>#DIV/0!</v>
      </c>
      <c r="F48" s="196" t="e">
        <f>'Aðrar rekstrarvörur'!G48</f>
        <v>#DIV/0!</v>
      </c>
      <c r="G48" s="197" t="e">
        <f>'Aðrar rekstrarvörur'!G59</f>
        <v>#DIV/0!</v>
      </c>
      <c r="H48" s="197"/>
      <c r="I48" s="197"/>
      <c r="J48" s="197"/>
      <c r="K48" s="197"/>
      <c r="L48" s="194" t="e">
        <f t="shared" si="61"/>
        <v>#DIV/0!</v>
      </c>
      <c r="M48" s="194" t="e">
        <f t="shared" si="62"/>
        <v>#DIV/0!</v>
      </c>
      <c r="N48" s="194" t="e">
        <f t="shared" si="63"/>
        <v>#DIV/0!</v>
      </c>
      <c r="O48" s="194" t="e">
        <f t="shared" si="64"/>
        <v>#DIV/0!</v>
      </c>
      <c r="P48" s="194" t="e">
        <f t="shared" si="57"/>
        <v>#DIV/0!</v>
      </c>
      <c r="Q48" s="194" t="e">
        <f t="shared" si="58"/>
        <v>#DIV/0!</v>
      </c>
      <c r="R48" s="194" t="e">
        <f t="shared" si="59"/>
        <v>#DIV/0!</v>
      </c>
      <c r="S48" s="194" t="e">
        <f t="shared" si="60"/>
        <v>#DIV/0!</v>
      </c>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row>
    <row r="49" spans="1:308" s="21" customFormat="1">
      <c r="A49" s="44"/>
      <c r="B49" s="37">
        <f>'Aðrar rekstrarvörur'!B16</f>
        <v>0</v>
      </c>
      <c r="C49" s="121" t="e">
        <f>'Aðrar rekstrarvörur'!G16</f>
        <v>#DIV/0!</v>
      </c>
      <c r="D49" s="121" t="e">
        <f>'Aðrar rekstrarvörur'!G27</f>
        <v>#DIV/0!</v>
      </c>
      <c r="E49" s="121" t="e">
        <f>'Aðrar rekstrarvörur'!G38</f>
        <v>#DIV/0!</v>
      </c>
      <c r="F49" s="121" t="e">
        <f>'Aðrar rekstrarvörur'!G49</f>
        <v>#DIV/0!</v>
      </c>
      <c r="G49" s="121" t="e">
        <f>'Aðrar rekstrarvörur'!G60</f>
        <v>#DIV/0!</v>
      </c>
      <c r="H49" s="121"/>
      <c r="I49" s="121"/>
      <c r="J49" s="121"/>
      <c r="K49" s="121"/>
      <c r="L49" s="188" t="e">
        <f t="shared" si="61"/>
        <v>#DIV/0!</v>
      </c>
      <c r="M49" s="188" t="e">
        <f t="shared" si="62"/>
        <v>#DIV/0!</v>
      </c>
      <c r="N49" s="188" t="e">
        <f t="shared" si="63"/>
        <v>#DIV/0!</v>
      </c>
      <c r="O49" s="188" t="e">
        <f t="shared" si="64"/>
        <v>#DIV/0!</v>
      </c>
      <c r="P49" s="188" t="e">
        <f t="shared" si="57"/>
        <v>#DIV/0!</v>
      </c>
      <c r="Q49" s="188" t="e">
        <f t="shared" si="58"/>
        <v>#DIV/0!</v>
      </c>
      <c r="R49" s="188" t="e">
        <f t="shared" si="59"/>
        <v>#DIV/0!</v>
      </c>
      <c r="S49" s="188" t="e">
        <f t="shared" si="60"/>
        <v>#DIV/0!</v>
      </c>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row>
    <row r="50" spans="1:308" s="21" customForma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row>
    <row r="51" spans="1:308" s="21" customForma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row>
    <row r="52" spans="1:308" s="21" customForma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row>
    <row r="53" spans="1:308" s="21" customForma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row>
    <row r="54" spans="1:308" s="21" customFormat="1">
      <c r="A54" s="23"/>
      <c r="B54" s="23"/>
      <c r="C54" s="23"/>
      <c r="D54" s="23"/>
      <c r="E54" s="23" t="s">
        <v>8</v>
      </c>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c r="IW54" s="23"/>
      <c r="IX54" s="23"/>
      <c r="IY54" s="23"/>
      <c r="IZ54" s="23"/>
      <c r="JA54" s="23"/>
      <c r="JB54" s="23"/>
      <c r="JC54" s="23"/>
      <c r="JD54" s="23"/>
      <c r="JE54" s="23"/>
      <c r="JF54" s="23"/>
      <c r="JG54" s="23"/>
      <c r="JH54" s="23"/>
      <c r="JI54" s="23"/>
      <c r="JJ54" s="23"/>
      <c r="JK54" s="23"/>
      <c r="JL54" s="23"/>
      <c r="JM54" s="23"/>
      <c r="JN54" s="23"/>
      <c r="JO54" s="23"/>
      <c r="JP54" s="23"/>
      <c r="JQ54" s="23"/>
      <c r="JR54" s="23"/>
      <c r="JS54" s="23"/>
      <c r="JT54" s="23"/>
      <c r="JU54" s="23"/>
      <c r="JV54" s="23"/>
      <c r="JW54" s="23"/>
      <c r="JX54" s="23"/>
      <c r="JY54" s="23"/>
      <c r="JZ54" s="23"/>
      <c r="KA54" s="23"/>
      <c r="KB54" s="23"/>
      <c r="KC54" s="23"/>
      <c r="KD54" s="23"/>
      <c r="KE54" s="23"/>
      <c r="KF54" s="23"/>
      <c r="KG54" s="23"/>
      <c r="KH54" s="23"/>
      <c r="KI54" s="23"/>
      <c r="KJ54" s="23"/>
      <c r="KK54" s="23"/>
      <c r="KL54" s="23"/>
      <c r="KM54" s="23"/>
      <c r="KN54" s="23"/>
      <c r="KO54" s="23"/>
      <c r="KP54" s="23"/>
      <c r="KQ54" s="23"/>
      <c r="KR54" s="23"/>
      <c r="KS54" s="23"/>
      <c r="KT54" s="23"/>
      <c r="KU54" s="23"/>
      <c r="KV54" s="23"/>
    </row>
    <row r="55" spans="1:308">
      <c r="A55" s="34"/>
      <c r="B55" s="34"/>
      <c r="C55" s="34"/>
      <c r="D55" s="34"/>
      <c r="E55" s="34"/>
      <c r="F55" s="34"/>
      <c r="G55" s="34"/>
      <c r="H55" s="34"/>
      <c r="I55" s="34"/>
      <c r="J55" s="34"/>
      <c r="K55" s="34"/>
      <c r="L55" s="34"/>
      <c r="M55" s="34"/>
      <c r="N55" s="34"/>
      <c r="O55" s="34"/>
    </row>
    <row r="56" spans="1:308">
      <c r="A56" s="34"/>
      <c r="B56" s="34"/>
      <c r="C56" s="34"/>
      <c r="D56" s="34"/>
      <c r="E56" s="34"/>
      <c r="F56" s="34"/>
      <c r="G56" s="34"/>
      <c r="H56" s="34"/>
      <c r="I56" s="34"/>
      <c r="J56" s="34"/>
      <c r="K56" s="34"/>
      <c r="L56" s="34"/>
      <c r="M56" s="34"/>
      <c r="N56" s="34"/>
      <c r="O56" s="34"/>
    </row>
    <row r="57" spans="1:308">
      <c r="A57" s="34"/>
      <c r="B57" s="34"/>
      <c r="C57" s="34"/>
      <c r="D57" s="34"/>
      <c r="E57" s="34"/>
      <c r="F57" s="34"/>
      <c r="G57" s="34"/>
      <c r="H57" s="34"/>
      <c r="I57" s="34"/>
      <c r="J57" s="34"/>
      <c r="K57" s="34"/>
      <c r="L57" s="34"/>
      <c r="M57" s="34"/>
      <c r="N57" s="34"/>
      <c r="O57" s="34"/>
    </row>
    <row r="58" spans="1:308">
      <c r="A58" s="34"/>
      <c r="B58" s="34"/>
      <c r="C58" s="34"/>
      <c r="D58" s="34"/>
      <c r="E58" s="34"/>
      <c r="F58" s="34"/>
      <c r="G58" s="34"/>
      <c r="H58" s="34"/>
      <c r="I58" s="34"/>
      <c r="J58" s="34"/>
      <c r="K58" s="34"/>
      <c r="L58" s="34"/>
      <c r="M58" s="34"/>
      <c r="N58" s="34"/>
      <c r="O58" s="34"/>
    </row>
    <row r="59" spans="1:308">
      <c r="A59" s="34"/>
      <c r="B59" s="34"/>
      <c r="C59" s="34"/>
      <c r="D59" s="34"/>
      <c r="E59" s="34"/>
      <c r="F59" s="34"/>
      <c r="G59" s="34"/>
      <c r="H59" s="34"/>
      <c r="I59" s="34"/>
      <c r="J59" s="34"/>
      <c r="K59" s="34"/>
      <c r="L59" s="34"/>
      <c r="M59" s="34"/>
      <c r="N59" s="34"/>
      <c r="O59" s="34"/>
    </row>
    <row r="60" spans="1:308">
      <c r="A60" s="34"/>
      <c r="B60" s="34"/>
      <c r="C60" s="34"/>
      <c r="D60" s="34"/>
      <c r="E60" s="34"/>
      <c r="F60" s="34"/>
      <c r="G60" s="34"/>
      <c r="H60" s="34"/>
      <c r="I60" s="34"/>
      <c r="J60" s="34"/>
      <c r="K60" s="34"/>
      <c r="L60" s="34"/>
      <c r="M60" s="34"/>
      <c r="N60" s="34"/>
      <c r="O60" s="34"/>
    </row>
    <row r="61" spans="1:308">
      <c r="A61" s="34"/>
      <c r="B61" s="34"/>
      <c r="C61" s="34"/>
      <c r="D61" s="34"/>
      <c r="E61" s="34"/>
      <c r="F61" s="34"/>
      <c r="G61" s="34"/>
      <c r="H61" s="34"/>
      <c r="I61" s="34"/>
      <c r="J61" s="34"/>
      <c r="K61" s="34"/>
      <c r="L61" s="34"/>
      <c r="M61" s="34"/>
      <c r="N61" s="34"/>
      <c r="O61" s="34"/>
    </row>
    <row r="62" spans="1:308">
      <c r="A62" s="34"/>
      <c r="B62" s="34"/>
      <c r="C62" s="34"/>
      <c r="D62" s="34"/>
      <c r="E62" s="34"/>
      <c r="F62" s="34"/>
      <c r="G62" s="34"/>
      <c r="H62" s="34"/>
      <c r="I62" s="34"/>
      <c r="J62" s="34"/>
      <c r="K62" s="34"/>
      <c r="L62" s="34"/>
      <c r="M62" s="34"/>
      <c r="N62" s="34"/>
      <c r="O62" s="34"/>
    </row>
    <row r="63" spans="1:308">
      <c r="A63" s="34"/>
      <c r="B63" s="34"/>
      <c r="C63" s="34"/>
      <c r="D63" s="34"/>
      <c r="E63" s="34"/>
      <c r="F63" s="34"/>
      <c r="G63" s="34"/>
      <c r="H63" s="34"/>
      <c r="I63" s="34"/>
      <c r="J63" s="34"/>
      <c r="K63" s="34"/>
      <c r="L63" s="34"/>
      <c r="M63" s="34"/>
      <c r="N63" s="34"/>
      <c r="O63" s="34"/>
    </row>
    <row r="64" spans="1:308">
      <c r="A64" s="34"/>
      <c r="B64" s="34"/>
      <c r="C64" s="34"/>
      <c r="D64" s="34"/>
      <c r="E64" s="34"/>
      <c r="F64" s="34"/>
      <c r="G64" s="34"/>
      <c r="H64" s="34"/>
      <c r="I64" s="34"/>
      <c r="J64" s="34"/>
      <c r="K64" s="34"/>
      <c r="L64" s="34"/>
      <c r="M64" s="34"/>
      <c r="N64" s="34"/>
      <c r="O64" s="34"/>
    </row>
    <row r="65" spans="1:15">
      <c r="A65" s="34"/>
      <c r="B65" s="34"/>
      <c r="C65" s="34"/>
      <c r="D65" s="34"/>
      <c r="E65" s="34"/>
      <c r="F65" s="34"/>
      <c r="G65" s="34"/>
      <c r="H65" s="34"/>
      <c r="I65" s="34"/>
      <c r="J65" s="34"/>
      <c r="K65" s="34"/>
      <c r="L65" s="34"/>
      <c r="M65" s="34"/>
      <c r="N65" s="34"/>
      <c r="O65" s="34"/>
    </row>
    <row r="66" spans="1:15">
      <c r="A66" s="34"/>
      <c r="B66" s="34"/>
      <c r="C66" s="34"/>
      <c r="D66" s="34"/>
      <c r="E66" s="34"/>
      <c r="F66" s="34"/>
      <c r="G66" s="34"/>
      <c r="H66" s="34"/>
      <c r="I66" s="34"/>
      <c r="J66" s="34"/>
      <c r="K66" s="34"/>
      <c r="L66" s="34"/>
      <c r="M66" s="34"/>
      <c r="N66" s="34"/>
      <c r="O66" s="34"/>
    </row>
    <row r="67" spans="1:15">
      <c r="A67" s="34"/>
      <c r="B67" s="34"/>
      <c r="C67" s="34"/>
      <c r="D67" s="34"/>
      <c r="E67" s="34"/>
      <c r="F67" s="34"/>
      <c r="G67" s="34"/>
      <c r="H67" s="34"/>
      <c r="I67" s="34"/>
      <c r="J67" s="34"/>
      <c r="K67" s="34"/>
      <c r="L67" s="34"/>
      <c r="M67" s="34"/>
      <c r="N67" s="34"/>
      <c r="O67" s="34"/>
    </row>
    <row r="68" spans="1:15">
      <c r="A68" s="34"/>
      <c r="B68" s="34"/>
      <c r="C68" s="34"/>
      <c r="D68" s="34"/>
      <c r="E68" s="34"/>
      <c r="F68" s="34"/>
      <c r="G68" s="34"/>
      <c r="H68" s="34"/>
      <c r="I68" s="34"/>
      <c r="J68" s="34"/>
      <c r="K68" s="34"/>
      <c r="L68" s="34"/>
      <c r="M68" s="34"/>
      <c r="N68" s="34"/>
      <c r="O68" s="34"/>
    </row>
    <row r="69" spans="1:15">
      <c r="A69" s="34"/>
      <c r="B69" s="34"/>
      <c r="C69" s="34"/>
      <c r="D69" s="34"/>
      <c r="E69" s="34"/>
      <c r="F69" s="34"/>
      <c r="G69" s="34"/>
      <c r="H69" s="34"/>
      <c r="I69" s="34"/>
      <c r="J69" s="34"/>
      <c r="K69" s="34"/>
      <c r="L69" s="34"/>
      <c r="M69" s="34"/>
      <c r="N69" s="34"/>
      <c r="O69" s="34"/>
    </row>
    <row r="70" spans="1:15">
      <c r="A70" s="34"/>
      <c r="B70" s="34"/>
      <c r="C70" s="34"/>
      <c r="D70" s="34"/>
      <c r="E70" s="34"/>
      <c r="F70" s="34"/>
      <c r="G70" s="34"/>
      <c r="H70" s="34"/>
      <c r="I70" s="34"/>
      <c r="J70" s="34"/>
      <c r="K70" s="34"/>
      <c r="L70" s="34"/>
      <c r="M70" s="34"/>
      <c r="N70" s="34"/>
      <c r="O70" s="34"/>
    </row>
    <row r="71" spans="1:15">
      <c r="A71" s="34"/>
      <c r="B71" s="34"/>
      <c r="C71" s="34"/>
      <c r="D71" s="34"/>
      <c r="E71" s="34"/>
      <c r="F71" s="34"/>
      <c r="G71" s="34"/>
      <c r="H71" s="34"/>
      <c r="I71" s="34"/>
      <c r="J71" s="34"/>
      <c r="K71" s="34"/>
      <c r="L71" s="34"/>
      <c r="M71" s="34"/>
      <c r="N71" s="34"/>
      <c r="O71" s="34"/>
    </row>
    <row r="72" spans="1:15">
      <c r="A72" s="34"/>
      <c r="B72" s="34"/>
      <c r="C72" s="34"/>
      <c r="D72" s="34"/>
      <c r="E72" s="34"/>
      <c r="F72" s="34"/>
      <c r="G72" s="34"/>
      <c r="H72" s="34"/>
      <c r="I72" s="34"/>
      <c r="J72" s="34"/>
      <c r="K72" s="34"/>
      <c r="L72" s="34"/>
      <c r="M72" s="34"/>
      <c r="N72" s="34"/>
      <c r="O72" s="34"/>
    </row>
    <row r="73" spans="1:15">
      <c r="A73" s="34"/>
      <c r="B73" s="34"/>
      <c r="C73" s="34"/>
      <c r="D73" s="34"/>
      <c r="E73" s="34"/>
      <c r="F73" s="34"/>
      <c r="G73" s="34"/>
      <c r="H73" s="34"/>
      <c r="I73" s="34"/>
      <c r="J73" s="34"/>
      <c r="K73" s="34"/>
      <c r="L73" s="34"/>
      <c r="M73" s="34"/>
      <c r="N73" s="34"/>
      <c r="O73" s="34"/>
    </row>
    <row r="74" spans="1:15">
      <c r="A74" s="34"/>
      <c r="B74" s="34"/>
      <c r="C74" s="34"/>
      <c r="D74" s="34"/>
      <c r="E74" s="34"/>
      <c r="F74" s="34"/>
      <c r="G74" s="34"/>
      <c r="H74" s="34"/>
      <c r="I74" s="34"/>
      <c r="J74" s="34"/>
      <c r="K74" s="34"/>
      <c r="L74" s="34"/>
      <c r="M74" s="34"/>
      <c r="N74" s="34"/>
      <c r="O74" s="34"/>
    </row>
    <row r="75" spans="1:15">
      <c r="A75" s="34"/>
      <c r="B75" s="34"/>
      <c r="C75" s="34"/>
      <c r="D75" s="34"/>
      <c r="E75" s="34"/>
      <c r="F75" s="34"/>
      <c r="G75" s="34"/>
      <c r="H75" s="34"/>
      <c r="I75" s="34"/>
      <c r="J75" s="34"/>
      <c r="K75" s="34"/>
      <c r="L75" s="34"/>
      <c r="M75" s="34"/>
      <c r="N75" s="34"/>
      <c r="O75" s="34"/>
    </row>
    <row r="76" spans="1:15">
      <c r="A76" s="34"/>
      <c r="B76" s="34"/>
      <c r="C76" s="34"/>
      <c r="D76" s="34"/>
      <c r="E76" s="34"/>
      <c r="F76" s="34"/>
      <c r="G76" s="34"/>
      <c r="H76" s="34"/>
      <c r="I76" s="34"/>
      <c r="J76" s="34"/>
      <c r="K76" s="34"/>
      <c r="L76" s="34"/>
      <c r="M76" s="34"/>
      <c r="N76" s="34"/>
      <c r="O76" s="34"/>
    </row>
    <row r="77" spans="1:15">
      <c r="A77" s="34"/>
      <c r="B77" s="34"/>
      <c r="C77" s="34"/>
      <c r="D77" s="34"/>
      <c r="E77" s="34"/>
      <c r="F77" s="34"/>
      <c r="G77" s="34"/>
      <c r="H77" s="34"/>
      <c r="I77" s="34"/>
      <c r="J77" s="34"/>
      <c r="K77" s="34"/>
      <c r="L77" s="34"/>
      <c r="M77" s="34"/>
      <c r="N77" s="34"/>
      <c r="O77" s="34"/>
    </row>
    <row r="78" spans="1:15">
      <c r="A78" s="34"/>
      <c r="B78" s="34"/>
      <c r="C78" s="34"/>
      <c r="D78" s="34"/>
      <c r="E78" s="34"/>
      <c r="F78" s="34"/>
      <c r="G78" s="34"/>
      <c r="H78" s="34"/>
      <c r="I78" s="34"/>
      <c r="J78" s="34"/>
      <c r="K78" s="34"/>
      <c r="L78" s="34"/>
      <c r="M78" s="34"/>
      <c r="N78" s="34"/>
      <c r="O78" s="34"/>
    </row>
    <row r="79" spans="1:15">
      <c r="A79" s="34"/>
      <c r="B79" s="34"/>
      <c r="C79" s="34"/>
      <c r="D79" s="34"/>
      <c r="E79" s="34"/>
      <c r="F79" s="34"/>
      <c r="G79" s="34"/>
      <c r="H79" s="34"/>
      <c r="I79" s="34"/>
      <c r="J79" s="34"/>
      <c r="K79" s="34"/>
      <c r="L79" s="34"/>
      <c r="M79" s="34"/>
      <c r="N79" s="34"/>
      <c r="O79" s="34"/>
    </row>
    <row r="80" spans="1:15">
      <c r="A80" s="34"/>
      <c r="B80" s="34"/>
      <c r="C80" s="34"/>
      <c r="D80" s="34"/>
      <c r="E80" s="34"/>
      <c r="F80" s="34"/>
      <c r="G80" s="34"/>
      <c r="H80" s="34"/>
      <c r="I80" s="34"/>
      <c r="J80" s="34"/>
      <c r="K80" s="34"/>
      <c r="L80" s="34"/>
      <c r="M80" s="34"/>
      <c r="N80" s="34"/>
      <c r="O80" s="34"/>
    </row>
    <row r="81" spans="1:15">
      <c r="A81" s="34"/>
      <c r="B81" s="34"/>
      <c r="C81" s="34"/>
      <c r="D81" s="34"/>
      <c r="E81" s="34"/>
      <c r="F81" s="34"/>
      <c r="G81" s="34"/>
      <c r="H81" s="34"/>
      <c r="I81" s="34"/>
      <c r="J81" s="34"/>
      <c r="K81" s="34"/>
      <c r="L81" s="34"/>
      <c r="M81" s="34"/>
      <c r="N81" s="34"/>
      <c r="O81" s="34"/>
    </row>
    <row r="82" spans="1:15">
      <c r="A82" s="34"/>
      <c r="B82" s="34"/>
      <c r="C82" s="34"/>
      <c r="D82" s="34"/>
      <c r="E82" s="34"/>
      <c r="F82" s="34"/>
      <c r="G82" s="34"/>
      <c r="H82" s="34"/>
      <c r="I82" s="34"/>
      <c r="J82" s="34"/>
      <c r="K82" s="34"/>
      <c r="L82" s="34"/>
      <c r="M82" s="34"/>
      <c r="N82" s="34"/>
      <c r="O82" s="34"/>
    </row>
    <row r="83" spans="1:15">
      <c r="A83" s="34"/>
      <c r="B83" s="34"/>
      <c r="C83" s="34"/>
      <c r="D83" s="34"/>
      <c r="E83" s="34"/>
      <c r="F83" s="34"/>
      <c r="G83" s="34"/>
      <c r="H83" s="34"/>
      <c r="I83" s="34"/>
      <c r="J83" s="34"/>
      <c r="K83" s="34"/>
      <c r="L83" s="34"/>
      <c r="M83" s="34"/>
      <c r="N83" s="34"/>
      <c r="O83" s="34"/>
    </row>
    <row r="84" spans="1:15">
      <c r="A84" s="34"/>
      <c r="B84" s="34"/>
      <c r="C84" s="34"/>
      <c r="D84" s="34"/>
      <c r="E84" s="34"/>
      <c r="F84" s="34"/>
      <c r="G84" s="34"/>
      <c r="H84" s="34"/>
      <c r="I84" s="34"/>
      <c r="J84" s="34"/>
      <c r="K84" s="34"/>
      <c r="L84" s="34"/>
      <c r="M84" s="34"/>
      <c r="N84" s="34"/>
      <c r="O84" s="34"/>
    </row>
    <row r="85" spans="1:15">
      <c r="A85" s="34"/>
      <c r="B85" s="34"/>
      <c r="C85" s="34"/>
      <c r="D85" s="34"/>
      <c r="E85" s="34"/>
      <c r="F85" s="34"/>
      <c r="G85" s="34"/>
      <c r="H85" s="34"/>
      <c r="I85" s="34"/>
      <c r="J85" s="34"/>
      <c r="K85" s="34"/>
      <c r="L85" s="34"/>
      <c r="M85" s="34"/>
      <c r="N85" s="34"/>
      <c r="O85" s="34"/>
    </row>
    <row r="86" spans="1:15">
      <c r="A86" s="34"/>
      <c r="B86" s="34"/>
      <c r="C86" s="34"/>
      <c r="D86" s="34"/>
      <c r="E86" s="34"/>
      <c r="F86" s="34"/>
      <c r="G86" s="34"/>
      <c r="H86" s="34"/>
      <c r="I86" s="34"/>
      <c r="J86" s="34"/>
      <c r="K86" s="34"/>
      <c r="L86" s="34"/>
      <c r="M86" s="34"/>
      <c r="N86" s="34"/>
      <c r="O86" s="34"/>
    </row>
    <row r="87" spans="1:15">
      <c r="A87" s="34"/>
      <c r="B87" s="34"/>
      <c r="C87" s="34"/>
      <c r="D87" s="34"/>
      <c r="E87" s="34"/>
      <c r="F87" s="34"/>
      <c r="G87" s="34"/>
      <c r="H87" s="34"/>
      <c r="I87" s="34"/>
      <c r="J87" s="34"/>
      <c r="K87" s="34"/>
      <c r="L87" s="34"/>
      <c r="M87" s="34"/>
      <c r="N87" s="34"/>
      <c r="O87" s="34"/>
    </row>
    <row r="88" spans="1:15">
      <c r="A88" s="34"/>
      <c r="B88" s="34"/>
      <c r="C88" s="34"/>
      <c r="D88" s="34"/>
      <c r="E88" s="34"/>
      <c r="F88" s="34"/>
      <c r="G88" s="34"/>
      <c r="H88" s="34"/>
      <c r="I88" s="34"/>
      <c r="J88" s="34"/>
      <c r="K88" s="34"/>
      <c r="L88" s="34"/>
      <c r="M88" s="34"/>
      <c r="N88" s="34"/>
      <c r="O88" s="34"/>
    </row>
    <row r="89" spans="1:15">
      <c r="A89" s="34"/>
      <c r="B89" s="34"/>
      <c r="C89" s="34"/>
      <c r="D89" s="34"/>
      <c r="E89" s="34"/>
      <c r="F89" s="34"/>
      <c r="G89" s="34"/>
      <c r="H89" s="34"/>
      <c r="I89" s="34"/>
      <c r="J89" s="34"/>
      <c r="K89" s="34"/>
      <c r="L89" s="34"/>
      <c r="M89" s="34"/>
      <c r="N89" s="34"/>
      <c r="O89" s="34"/>
    </row>
    <row r="90" spans="1:15">
      <c r="A90" s="34"/>
      <c r="B90" s="34"/>
      <c r="C90" s="34"/>
      <c r="D90" s="34"/>
      <c r="E90" s="34"/>
      <c r="F90" s="34"/>
      <c r="G90" s="34"/>
      <c r="H90" s="34"/>
      <c r="I90" s="34"/>
      <c r="J90" s="34"/>
      <c r="K90" s="34"/>
      <c r="L90" s="34"/>
      <c r="M90" s="34"/>
      <c r="N90" s="34"/>
      <c r="O90" s="34"/>
    </row>
    <row r="91" spans="1:15">
      <c r="A91" s="34"/>
      <c r="B91" s="34"/>
      <c r="C91" s="34"/>
      <c r="D91" s="34"/>
      <c r="E91" s="34"/>
      <c r="F91" s="34"/>
      <c r="G91" s="34"/>
      <c r="H91" s="34"/>
      <c r="I91" s="34"/>
      <c r="J91" s="34"/>
      <c r="K91" s="34"/>
      <c r="L91" s="34"/>
      <c r="M91" s="34"/>
      <c r="N91" s="34"/>
      <c r="O91" s="34"/>
    </row>
    <row r="92" spans="1:15">
      <c r="A92" s="34"/>
      <c r="B92" s="34"/>
      <c r="C92" s="34"/>
      <c r="D92" s="34"/>
      <c r="E92" s="34"/>
      <c r="F92" s="34"/>
      <c r="G92" s="34"/>
      <c r="H92" s="34"/>
      <c r="I92" s="34"/>
      <c r="J92" s="34"/>
      <c r="K92" s="34"/>
      <c r="L92" s="34"/>
      <c r="M92" s="34"/>
      <c r="N92" s="34"/>
      <c r="O92" s="34"/>
    </row>
    <row r="93" spans="1:15">
      <c r="A93" s="34"/>
      <c r="B93" s="34"/>
      <c r="C93" s="34"/>
      <c r="D93" s="34"/>
      <c r="E93" s="34"/>
      <c r="F93" s="34"/>
      <c r="G93" s="34"/>
      <c r="H93" s="34"/>
      <c r="I93" s="34"/>
      <c r="J93" s="34"/>
      <c r="K93" s="34"/>
      <c r="L93" s="34"/>
      <c r="M93" s="34"/>
      <c r="N93" s="34"/>
      <c r="O93" s="34"/>
    </row>
    <row r="94" spans="1:15">
      <c r="A94" s="34"/>
      <c r="B94" s="34"/>
      <c r="C94" s="34"/>
      <c r="D94" s="34"/>
      <c r="E94" s="34"/>
      <c r="F94" s="34"/>
      <c r="G94" s="34"/>
      <c r="H94" s="34"/>
      <c r="I94" s="34"/>
      <c r="J94" s="34"/>
      <c r="K94" s="34"/>
      <c r="L94" s="34"/>
      <c r="M94" s="34"/>
      <c r="N94" s="34"/>
      <c r="O94" s="34"/>
    </row>
    <row r="95" spans="1:15">
      <c r="A95" s="34"/>
      <c r="B95" s="34"/>
      <c r="C95" s="34"/>
      <c r="D95" s="34"/>
      <c r="E95" s="34"/>
      <c r="F95" s="34"/>
      <c r="G95" s="34"/>
      <c r="H95" s="34"/>
      <c r="I95" s="34"/>
      <c r="J95" s="34"/>
      <c r="K95" s="34"/>
      <c r="L95" s="34"/>
      <c r="M95" s="34"/>
      <c r="N95" s="34"/>
      <c r="O95" s="34"/>
    </row>
    <row r="96" spans="1:15">
      <c r="A96" s="34"/>
      <c r="B96" s="34"/>
      <c r="C96" s="34"/>
      <c r="D96" s="34"/>
      <c r="E96" s="34"/>
      <c r="F96" s="34"/>
      <c r="G96" s="34"/>
      <c r="H96" s="34"/>
      <c r="I96" s="34"/>
      <c r="J96" s="34"/>
      <c r="K96" s="34"/>
      <c r="L96" s="34"/>
      <c r="M96" s="34"/>
      <c r="N96" s="34"/>
      <c r="O96" s="34"/>
    </row>
    <row r="97" spans="1:15">
      <c r="A97" s="34"/>
      <c r="B97" s="34"/>
      <c r="C97" s="34"/>
      <c r="D97" s="34"/>
      <c r="E97" s="34"/>
      <c r="F97" s="34"/>
      <c r="G97" s="34"/>
      <c r="H97" s="34"/>
      <c r="I97" s="34"/>
      <c r="J97" s="34"/>
      <c r="K97" s="34"/>
      <c r="L97" s="34"/>
      <c r="M97" s="34"/>
      <c r="N97" s="34"/>
      <c r="O97" s="34"/>
    </row>
    <row r="98" spans="1:15">
      <c r="A98" s="34"/>
      <c r="B98" s="34"/>
      <c r="C98" s="34"/>
      <c r="D98" s="34"/>
      <c r="E98" s="34"/>
      <c r="F98" s="34"/>
      <c r="G98" s="34"/>
      <c r="H98" s="34"/>
      <c r="I98" s="34"/>
      <c r="J98" s="34"/>
      <c r="K98" s="34"/>
      <c r="L98" s="34"/>
      <c r="M98" s="34"/>
      <c r="N98" s="34"/>
      <c r="O98" s="34"/>
    </row>
    <row r="99" spans="1:15">
      <c r="A99" s="34"/>
      <c r="B99" s="34"/>
      <c r="C99" s="34"/>
      <c r="D99" s="34"/>
      <c r="E99" s="34"/>
      <c r="F99" s="34"/>
      <c r="G99" s="34"/>
      <c r="H99" s="34"/>
      <c r="I99" s="34"/>
      <c r="J99" s="34"/>
      <c r="K99" s="34"/>
      <c r="L99" s="34"/>
      <c r="M99" s="34"/>
      <c r="N99" s="34"/>
      <c r="O99" s="34"/>
    </row>
    <row r="100" spans="1:15">
      <c r="A100" s="34"/>
      <c r="B100" s="34"/>
      <c r="C100" s="34"/>
      <c r="D100" s="34"/>
      <c r="E100" s="34"/>
      <c r="F100" s="34"/>
      <c r="G100" s="34"/>
      <c r="H100" s="34"/>
      <c r="I100" s="34"/>
      <c r="J100" s="34"/>
      <c r="K100" s="34"/>
      <c r="L100" s="34"/>
      <c r="M100" s="34"/>
      <c r="N100" s="34"/>
      <c r="O100" s="34"/>
    </row>
    <row r="101" spans="1:15">
      <c r="A101" s="34"/>
      <c r="B101" s="34"/>
      <c r="C101" s="34"/>
      <c r="D101" s="34"/>
      <c r="E101" s="34"/>
      <c r="F101" s="34"/>
      <c r="G101" s="34"/>
      <c r="H101" s="34"/>
      <c r="I101" s="34"/>
      <c r="J101" s="34"/>
      <c r="K101" s="34"/>
      <c r="L101" s="34"/>
      <c r="M101" s="34"/>
      <c r="N101" s="34"/>
      <c r="O101" s="34"/>
    </row>
    <row r="102" spans="1:15">
      <c r="A102" s="34"/>
      <c r="B102" s="34"/>
      <c r="C102" s="34"/>
      <c r="D102" s="34"/>
      <c r="E102" s="34"/>
      <c r="F102" s="34"/>
      <c r="G102" s="34"/>
      <c r="H102" s="34"/>
      <c r="I102" s="34"/>
      <c r="J102" s="34"/>
      <c r="K102" s="34"/>
      <c r="L102" s="34"/>
      <c r="M102" s="34"/>
      <c r="N102" s="34"/>
      <c r="O102" s="34"/>
    </row>
    <row r="103" spans="1:15">
      <c r="A103" s="34"/>
      <c r="B103" s="34"/>
      <c r="C103" s="34"/>
      <c r="D103" s="34"/>
      <c r="E103" s="34"/>
      <c r="F103" s="34"/>
      <c r="G103" s="34"/>
      <c r="H103" s="34"/>
      <c r="I103" s="34"/>
      <c r="J103" s="34"/>
      <c r="K103" s="34"/>
      <c r="L103" s="34"/>
      <c r="M103" s="34"/>
      <c r="N103" s="34"/>
      <c r="O103" s="34"/>
    </row>
    <row r="104" spans="1:15">
      <c r="A104" s="34"/>
      <c r="B104" s="34"/>
      <c r="C104" s="34"/>
      <c r="D104" s="34"/>
      <c r="E104" s="34"/>
      <c r="F104" s="34"/>
      <c r="G104" s="34"/>
      <c r="H104" s="34"/>
      <c r="I104" s="34"/>
      <c r="J104" s="34"/>
      <c r="K104" s="34"/>
      <c r="L104" s="34"/>
      <c r="M104" s="34"/>
      <c r="N104" s="34"/>
      <c r="O104" s="34"/>
    </row>
    <row r="105" spans="1:15">
      <c r="A105" s="34"/>
      <c r="B105" s="34"/>
      <c r="C105" s="34"/>
      <c r="D105" s="34"/>
      <c r="E105" s="34"/>
      <c r="F105" s="34"/>
      <c r="G105" s="34"/>
      <c r="H105" s="34"/>
      <c r="I105" s="34"/>
      <c r="J105" s="34"/>
      <c r="K105" s="34"/>
      <c r="L105" s="34"/>
      <c r="M105" s="34"/>
      <c r="N105" s="34"/>
      <c r="O105" s="34"/>
    </row>
    <row r="106" spans="1:15">
      <c r="A106" s="34"/>
      <c r="B106" s="34"/>
      <c r="C106" s="34"/>
      <c r="D106" s="34"/>
      <c r="E106" s="34"/>
      <c r="F106" s="34"/>
      <c r="G106" s="34"/>
      <c r="H106" s="34"/>
      <c r="I106" s="34"/>
      <c r="J106" s="34"/>
      <c r="K106" s="34"/>
      <c r="L106" s="34"/>
      <c r="M106" s="34"/>
      <c r="N106" s="34"/>
      <c r="O106" s="34"/>
    </row>
    <row r="107" spans="1:15">
      <c r="A107" s="34"/>
      <c r="B107" s="34"/>
      <c r="C107" s="34"/>
      <c r="D107" s="34"/>
      <c r="E107" s="34"/>
      <c r="F107" s="34"/>
      <c r="G107" s="34"/>
      <c r="H107" s="34"/>
      <c r="I107" s="34"/>
      <c r="J107" s="34"/>
      <c r="K107" s="34"/>
      <c r="L107" s="34"/>
      <c r="M107" s="34"/>
      <c r="N107" s="34"/>
      <c r="O107" s="34"/>
    </row>
    <row r="108" spans="1:15">
      <c r="A108" s="34"/>
      <c r="B108" s="34"/>
      <c r="C108" s="34"/>
      <c r="D108" s="34"/>
      <c r="E108" s="34"/>
      <c r="F108" s="34"/>
      <c r="G108" s="34"/>
      <c r="H108" s="34"/>
      <c r="I108" s="34"/>
      <c r="J108" s="34"/>
      <c r="K108" s="34"/>
      <c r="L108" s="34"/>
      <c r="M108" s="34"/>
      <c r="N108" s="34"/>
      <c r="O108" s="34"/>
    </row>
    <row r="109" spans="1:15">
      <c r="A109" s="34"/>
      <c r="B109" s="34"/>
      <c r="C109" s="34"/>
      <c r="D109" s="34"/>
      <c r="E109" s="34"/>
      <c r="F109" s="34"/>
      <c r="G109" s="34"/>
      <c r="H109" s="34"/>
      <c r="I109" s="34"/>
      <c r="J109" s="34"/>
      <c r="K109" s="34"/>
      <c r="L109" s="34"/>
      <c r="M109" s="34"/>
      <c r="N109" s="34"/>
      <c r="O109" s="34"/>
    </row>
    <row r="110" spans="1:15">
      <c r="A110" s="34"/>
      <c r="B110" s="34"/>
      <c r="C110" s="34"/>
      <c r="D110" s="34"/>
      <c r="E110" s="34"/>
      <c r="F110" s="34"/>
      <c r="G110" s="34"/>
      <c r="H110" s="34"/>
      <c r="I110" s="34"/>
      <c r="J110" s="34"/>
      <c r="K110" s="34"/>
      <c r="L110" s="34"/>
      <c r="M110" s="34"/>
      <c r="N110" s="34"/>
      <c r="O110" s="34"/>
    </row>
    <row r="111" spans="1:15">
      <c r="A111" s="34"/>
      <c r="B111" s="34"/>
      <c r="C111" s="34"/>
      <c r="D111" s="34"/>
      <c r="E111" s="34"/>
      <c r="F111" s="34"/>
      <c r="G111" s="34"/>
      <c r="H111" s="34"/>
      <c r="I111" s="34"/>
      <c r="J111" s="34"/>
      <c r="K111" s="34"/>
      <c r="L111" s="34"/>
      <c r="M111" s="34"/>
      <c r="N111" s="34"/>
      <c r="O111" s="34"/>
    </row>
    <row r="112" spans="1:15">
      <c r="A112" s="34"/>
      <c r="B112" s="34"/>
      <c r="C112" s="34"/>
      <c r="D112" s="34"/>
      <c r="E112" s="34"/>
      <c r="F112" s="34"/>
      <c r="G112" s="34"/>
      <c r="H112" s="34"/>
      <c r="I112" s="34"/>
      <c r="J112" s="34"/>
      <c r="K112" s="34"/>
      <c r="L112" s="34"/>
      <c r="M112" s="34"/>
      <c r="N112" s="34"/>
      <c r="O112" s="34"/>
    </row>
    <row r="113" spans="1:15">
      <c r="A113" s="34"/>
      <c r="B113" s="34"/>
      <c r="C113" s="34"/>
      <c r="D113" s="34"/>
      <c r="E113" s="34"/>
      <c r="F113" s="34"/>
      <c r="G113" s="34"/>
      <c r="H113" s="34"/>
      <c r="I113" s="34"/>
      <c r="J113" s="34"/>
      <c r="K113" s="34"/>
      <c r="L113" s="34"/>
      <c r="M113" s="34"/>
      <c r="N113" s="34"/>
      <c r="O113" s="34"/>
    </row>
    <row r="114" spans="1:15">
      <c r="A114" s="34"/>
      <c r="B114" s="34"/>
      <c r="C114" s="34"/>
      <c r="D114" s="34"/>
      <c r="E114" s="34"/>
      <c r="F114" s="34"/>
      <c r="G114" s="34"/>
      <c r="H114" s="34"/>
      <c r="I114" s="34"/>
      <c r="J114" s="34"/>
      <c r="K114" s="34"/>
      <c r="L114" s="34"/>
      <c r="M114" s="34"/>
      <c r="N114" s="34"/>
      <c r="O114" s="34"/>
    </row>
    <row r="115" spans="1:15">
      <c r="A115" s="34"/>
      <c r="B115" s="34"/>
      <c r="C115" s="34"/>
      <c r="D115" s="34"/>
      <c r="E115" s="34"/>
      <c r="F115" s="34"/>
      <c r="G115" s="34"/>
      <c r="H115" s="34"/>
      <c r="I115" s="34"/>
      <c r="J115" s="34"/>
      <c r="K115" s="34"/>
      <c r="L115" s="34"/>
      <c r="M115" s="34"/>
      <c r="N115" s="34"/>
      <c r="O115" s="34"/>
    </row>
    <row r="116" spans="1:15">
      <c r="A116" s="34"/>
      <c r="B116" s="34"/>
      <c r="C116" s="34"/>
      <c r="D116" s="34"/>
      <c r="E116" s="34"/>
      <c r="F116" s="34"/>
      <c r="G116" s="34"/>
      <c r="H116" s="34"/>
      <c r="I116" s="34"/>
      <c r="J116" s="34"/>
      <c r="K116" s="34"/>
      <c r="L116" s="34"/>
      <c r="M116" s="34"/>
      <c r="N116" s="34"/>
      <c r="O116" s="34"/>
    </row>
    <row r="117" spans="1:15">
      <c r="A117" s="34"/>
      <c r="B117" s="34"/>
      <c r="C117" s="34"/>
      <c r="D117" s="34"/>
      <c r="E117" s="34"/>
      <c r="F117" s="34"/>
      <c r="G117" s="34"/>
      <c r="H117" s="34"/>
      <c r="I117" s="34"/>
      <c r="J117" s="34"/>
      <c r="K117" s="34"/>
      <c r="L117" s="34"/>
      <c r="M117" s="34"/>
      <c r="N117" s="34"/>
      <c r="O117" s="34"/>
    </row>
    <row r="118" spans="1:15">
      <c r="A118" s="34"/>
      <c r="B118" s="34"/>
      <c r="C118" s="34"/>
      <c r="D118" s="34"/>
      <c r="E118" s="34"/>
      <c r="F118" s="34"/>
      <c r="G118" s="34"/>
      <c r="H118" s="34"/>
      <c r="I118" s="34"/>
      <c r="J118" s="34"/>
      <c r="K118" s="34"/>
      <c r="L118" s="34"/>
      <c r="M118" s="34"/>
      <c r="N118" s="34"/>
      <c r="O118" s="34"/>
    </row>
    <row r="119" spans="1:15">
      <c r="A119" s="34"/>
      <c r="B119" s="34"/>
      <c r="C119" s="34"/>
      <c r="D119" s="34"/>
      <c r="E119" s="34"/>
      <c r="F119" s="34"/>
      <c r="G119" s="34"/>
      <c r="H119" s="34"/>
      <c r="I119" s="34"/>
      <c r="J119" s="34"/>
      <c r="K119" s="34"/>
      <c r="L119" s="34"/>
      <c r="M119" s="34"/>
      <c r="N119" s="34"/>
      <c r="O119" s="34"/>
    </row>
    <row r="120" spans="1:15">
      <c r="A120" s="34"/>
      <c r="B120" s="34"/>
      <c r="C120" s="34"/>
      <c r="D120" s="34"/>
      <c r="E120" s="34"/>
      <c r="F120" s="34"/>
      <c r="G120" s="34"/>
      <c r="H120" s="34"/>
      <c r="I120" s="34"/>
      <c r="J120" s="34"/>
      <c r="K120" s="34"/>
      <c r="L120" s="34"/>
      <c r="M120" s="34"/>
      <c r="N120" s="34"/>
      <c r="O120" s="34"/>
    </row>
    <row r="121" spans="1:15">
      <c r="A121" s="34"/>
      <c r="B121" s="34"/>
      <c r="C121" s="34"/>
      <c r="D121" s="34"/>
      <c r="E121" s="34"/>
      <c r="F121" s="34"/>
      <c r="G121" s="34"/>
      <c r="H121" s="34"/>
      <c r="I121" s="34"/>
      <c r="J121" s="34"/>
      <c r="K121" s="34"/>
      <c r="L121" s="34"/>
      <c r="M121" s="34"/>
      <c r="N121" s="34"/>
      <c r="O121" s="34"/>
    </row>
    <row r="122" spans="1:15">
      <c r="A122" s="34"/>
      <c r="B122" s="34"/>
      <c r="C122" s="34"/>
      <c r="D122" s="34"/>
      <c r="E122" s="34"/>
      <c r="F122" s="34"/>
      <c r="G122" s="34"/>
      <c r="H122" s="34"/>
      <c r="I122" s="34"/>
      <c r="J122" s="34"/>
      <c r="K122" s="34"/>
      <c r="L122" s="34"/>
      <c r="M122" s="34"/>
      <c r="N122" s="34"/>
      <c r="O122" s="34"/>
    </row>
    <row r="123" spans="1:15">
      <c r="A123" s="34"/>
      <c r="B123" s="34"/>
      <c r="C123" s="34"/>
      <c r="D123" s="34"/>
      <c r="E123" s="34"/>
      <c r="F123" s="34"/>
      <c r="G123" s="34"/>
      <c r="H123" s="34"/>
      <c r="I123" s="34"/>
      <c r="J123" s="34"/>
      <c r="K123" s="34"/>
      <c r="L123" s="34"/>
      <c r="M123" s="34"/>
      <c r="N123" s="34"/>
      <c r="O123" s="34"/>
    </row>
    <row r="124" spans="1:15">
      <c r="A124" s="34"/>
      <c r="B124" s="34"/>
      <c r="C124" s="34"/>
      <c r="D124" s="34"/>
      <c r="E124" s="34"/>
      <c r="F124" s="34"/>
      <c r="G124" s="34"/>
      <c r="H124" s="34"/>
      <c r="I124" s="34"/>
      <c r="J124" s="34"/>
      <c r="K124" s="34"/>
      <c r="L124" s="34"/>
      <c r="M124" s="34"/>
      <c r="N124" s="34"/>
      <c r="O124" s="34"/>
    </row>
    <row r="125" spans="1:15">
      <c r="A125" s="34"/>
      <c r="B125" s="34"/>
      <c r="C125" s="34"/>
      <c r="D125" s="34"/>
      <c r="E125" s="34"/>
      <c r="F125" s="34"/>
      <c r="G125" s="34"/>
      <c r="H125" s="34"/>
      <c r="I125" s="34"/>
      <c r="J125" s="34"/>
      <c r="K125" s="34"/>
      <c r="L125" s="34"/>
      <c r="M125" s="34"/>
      <c r="N125" s="34"/>
      <c r="O125" s="34"/>
    </row>
    <row r="126" spans="1:15">
      <c r="A126" s="34"/>
      <c r="B126" s="34"/>
      <c r="C126" s="34"/>
      <c r="D126" s="34"/>
      <c r="E126" s="34"/>
      <c r="F126" s="34"/>
      <c r="G126" s="34"/>
      <c r="H126" s="34"/>
      <c r="I126" s="34"/>
      <c r="J126" s="34"/>
      <c r="K126" s="34"/>
      <c r="L126" s="34"/>
      <c r="M126" s="34"/>
      <c r="N126" s="34"/>
      <c r="O126" s="34"/>
    </row>
    <row r="127" spans="1:15">
      <c r="A127" s="34"/>
      <c r="B127" s="34"/>
      <c r="C127" s="34"/>
      <c r="D127" s="34"/>
      <c r="E127" s="34"/>
      <c r="F127" s="34"/>
      <c r="G127" s="34"/>
      <c r="H127" s="34"/>
      <c r="I127" s="34"/>
      <c r="J127" s="34"/>
      <c r="K127" s="34"/>
      <c r="L127" s="34"/>
      <c r="M127" s="34"/>
      <c r="N127" s="34"/>
      <c r="O127" s="34"/>
    </row>
    <row r="128" spans="1:15">
      <c r="A128" s="34"/>
      <c r="B128" s="34"/>
      <c r="C128" s="34"/>
      <c r="D128" s="34"/>
      <c r="E128" s="34"/>
      <c r="F128" s="34"/>
      <c r="G128" s="34"/>
      <c r="H128" s="34"/>
      <c r="I128" s="34"/>
      <c r="J128" s="34"/>
      <c r="K128" s="34"/>
      <c r="L128" s="34"/>
      <c r="M128" s="34"/>
      <c r="N128" s="34"/>
      <c r="O128" s="34"/>
    </row>
    <row r="129" spans="1:15">
      <c r="A129" s="34"/>
      <c r="B129" s="34"/>
      <c r="C129" s="34"/>
      <c r="D129" s="34"/>
      <c r="E129" s="34"/>
      <c r="F129" s="34"/>
      <c r="G129" s="34"/>
      <c r="H129" s="34"/>
      <c r="I129" s="34"/>
      <c r="J129" s="34"/>
      <c r="K129" s="34"/>
      <c r="L129" s="34"/>
      <c r="M129" s="34"/>
      <c r="N129" s="34"/>
      <c r="O129" s="34"/>
    </row>
    <row r="130" spans="1:15">
      <c r="A130" s="34"/>
      <c r="B130" s="34"/>
      <c r="C130" s="34"/>
      <c r="D130" s="34"/>
      <c r="E130" s="34"/>
      <c r="F130" s="34"/>
      <c r="G130" s="34"/>
      <c r="H130" s="34"/>
      <c r="I130" s="34"/>
      <c r="J130" s="34"/>
      <c r="K130" s="34"/>
      <c r="L130" s="34"/>
      <c r="M130" s="34"/>
      <c r="N130" s="34"/>
      <c r="O130" s="34"/>
    </row>
    <row r="131" spans="1:15">
      <c r="A131" s="34"/>
      <c r="B131" s="34"/>
      <c r="C131" s="34"/>
      <c r="D131" s="34"/>
      <c r="E131" s="34"/>
      <c r="F131" s="34"/>
      <c r="G131" s="34"/>
      <c r="H131" s="34"/>
      <c r="I131" s="34"/>
      <c r="J131" s="34"/>
      <c r="K131" s="34"/>
      <c r="L131" s="34"/>
      <c r="M131" s="34"/>
      <c r="N131" s="34"/>
      <c r="O131" s="34"/>
    </row>
    <row r="132" spans="1:15">
      <c r="A132" s="34"/>
      <c r="B132" s="34"/>
      <c r="C132" s="34"/>
      <c r="D132" s="34"/>
      <c r="E132" s="34"/>
      <c r="F132" s="34"/>
      <c r="G132" s="34"/>
      <c r="H132" s="34"/>
      <c r="I132" s="34"/>
      <c r="J132" s="34"/>
      <c r="K132" s="34"/>
      <c r="L132" s="34"/>
      <c r="M132" s="34"/>
      <c r="N132" s="34"/>
      <c r="O132" s="34"/>
    </row>
    <row r="133" spans="1:15">
      <c r="A133" s="34"/>
      <c r="B133" s="34"/>
      <c r="C133" s="34"/>
      <c r="D133" s="34"/>
      <c r="E133" s="34"/>
      <c r="F133" s="34"/>
      <c r="G133" s="34"/>
      <c r="H133" s="34"/>
      <c r="I133" s="34"/>
      <c r="J133" s="34"/>
      <c r="K133" s="34"/>
      <c r="L133" s="34"/>
      <c r="M133" s="34"/>
      <c r="N133" s="34"/>
      <c r="O133" s="34"/>
    </row>
    <row r="134" spans="1:15">
      <c r="A134" s="34"/>
      <c r="B134" s="34"/>
      <c r="C134" s="34"/>
      <c r="D134" s="34"/>
      <c r="E134" s="34"/>
      <c r="F134" s="34"/>
      <c r="G134" s="34"/>
      <c r="H134" s="34"/>
      <c r="I134" s="34"/>
      <c r="J134" s="34"/>
      <c r="K134" s="34"/>
      <c r="L134" s="34"/>
      <c r="M134" s="34"/>
      <c r="N134" s="34"/>
      <c r="O134" s="34"/>
    </row>
    <row r="135" spans="1:15">
      <c r="A135" s="34"/>
      <c r="B135" s="34"/>
      <c r="C135" s="34"/>
      <c r="D135" s="34"/>
      <c r="E135" s="34"/>
      <c r="F135" s="34"/>
      <c r="G135" s="34"/>
      <c r="H135" s="34"/>
      <c r="I135" s="34"/>
      <c r="J135" s="34"/>
      <c r="K135" s="34"/>
      <c r="L135" s="34"/>
      <c r="M135" s="34"/>
      <c r="N135" s="34"/>
      <c r="O135" s="34"/>
    </row>
    <row r="136" spans="1:15">
      <c r="A136" s="34"/>
      <c r="B136" s="34"/>
      <c r="C136" s="34"/>
      <c r="D136" s="34"/>
      <c r="E136" s="34"/>
      <c r="F136" s="34"/>
      <c r="G136" s="34"/>
      <c r="H136" s="34"/>
      <c r="I136" s="34"/>
      <c r="J136" s="34"/>
      <c r="K136" s="34"/>
      <c r="L136" s="34"/>
      <c r="M136" s="34"/>
      <c r="N136" s="34"/>
      <c r="O136" s="34"/>
    </row>
    <row r="137" spans="1:15">
      <c r="A137" s="34"/>
      <c r="B137" s="34"/>
      <c r="C137" s="34"/>
      <c r="D137" s="34"/>
      <c r="E137" s="34"/>
      <c r="F137" s="34"/>
      <c r="G137" s="34"/>
      <c r="H137" s="34"/>
      <c r="I137" s="34"/>
      <c r="J137" s="34"/>
      <c r="K137" s="34"/>
      <c r="L137" s="34"/>
      <c r="M137" s="34"/>
      <c r="N137" s="34"/>
      <c r="O137" s="34"/>
    </row>
    <row r="138" spans="1:15">
      <c r="A138" s="34"/>
      <c r="B138" s="34"/>
      <c r="C138" s="34"/>
      <c r="D138" s="34"/>
      <c r="E138" s="34"/>
      <c r="F138" s="34"/>
      <c r="G138" s="34"/>
      <c r="H138" s="34"/>
      <c r="I138" s="34"/>
      <c r="J138" s="34"/>
      <c r="K138" s="34"/>
      <c r="L138" s="34"/>
      <c r="M138" s="34"/>
      <c r="N138" s="34"/>
      <c r="O138" s="34"/>
    </row>
    <row r="139" spans="1:15">
      <c r="A139" s="34"/>
      <c r="B139" s="34"/>
      <c r="C139" s="34"/>
      <c r="D139" s="34"/>
      <c r="E139" s="34"/>
      <c r="F139" s="34"/>
      <c r="G139" s="34"/>
      <c r="H139" s="34"/>
      <c r="I139" s="34"/>
      <c r="J139" s="34"/>
      <c r="K139" s="34"/>
      <c r="L139" s="34"/>
      <c r="M139" s="34"/>
      <c r="N139" s="34"/>
      <c r="O139" s="34"/>
    </row>
    <row r="140" spans="1:15">
      <c r="A140" s="34"/>
      <c r="B140" s="34"/>
      <c r="C140" s="34"/>
      <c r="D140" s="34"/>
      <c r="E140" s="34"/>
      <c r="F140" s="34"/>
      <c r="G140" s="34"/>
      <c r="H140" s="34"/>
      <c r="I140" s="34"/>
      <c r="J140" s="34"/>
      <c r="K140" s="34"/>
      <c r="L140" s="34"/>
      <c r="M140" s="34"/>
      <c r="N140" s="34"/>
      <c r="O140" s="34"/>
    </row>
    <row r="141" spans="1:15">
      <c r="A141" s="34"/>
      <c r="B141" s="34"/>
      <c r="C141" s="34"/>
      <c r="D141" s="34"/>
      <c r="E141" s="34"/>
      <c r="F141" s="34"/>
      <c r="G141" s="34"/>
      <c r="H141" s="34"/>
      <c r="I141" s="34"/>
      <c r="J141" s="34"/>
      <c r="K141" s="34"/>
      <c r="L141" s="34"/>
      <c r="M141" s="34"/>
      <c r="N141" s="34"/>
      <c r="O141" s="34"/>
    </row>
    <row r="142" spans="1:15">
      <c r="A142" s="34"/>
      <c r="B142" s="34"/>
      <c r="C142" s="34"/>
      <c r="D142" s="34"/>
      <c r="E142" s="34"/>
      <c r="F142" s="34"/>
      <c r="G142" s="34"/>
      <c r="H142" s="34"/>
      <c r="I142" s="34"/>
      <c r="J142" s="34"/>
      <c r="K142" s="34"/>
      <c r="L142" s="34"/>
      <c r="M142" s="34"/>
      <c r="N142" s="34"/>
      <c r="O142" s="34"/>
    </row>
    <row r="143" spans="1:15">
      <c r="A143" s="34"/>
      <c r="B143" s="34"/>
      <c r="C143" s="34"/>
      <c r="D143" s="34"/>
      <c r="E143" s="34"/>
      <c r="F143" s="34"/>
      <c r="G143" s="34"/>
      <c r="H143" s="34"/>
      <c r="I143" s="34"/>
      <c r="J143" s="34"/>
      <c r="K143" s="34"/>
      <c r="L143" s="34"/>
      <c r="M143" s="34"/>
      <c r="N143" s="34"/>
      <c r="O143" s="34"/>
    </row>
    <row r="144" spans="1:15">
      <c r="A144" s="34"/>
      <c r="B144" s="34"/>
      <c r="C144" s="34"/>
      <c r="D144" s="34"/>
      <c r="E144" s="34"/>
      <c r="F144" s="34"/>
      <c r="G144" s="34"/>
      <c r="H144" s="34"/>
      <c r="I144" s="34"/>
      <c r="J144" s="34"/>
      <c r="K144" s="34"/>
      <c r="L144" s="34"/>
      <c r="M144" s="34"/>
      <c r="N144" s="34"/>
      <c r="O144" s="34"/>
    </row>
    <row r="145" spans="1:15">
      <c r="A145" s="34"/>
      <c r="B145" s="34"/>
      <c r="C145" s="34"/>
      <c r="D145" s="34"/>
      <c r="E145" s="34"/>
      <c r="F145" s="34"/>
      <c r="G145" s="34"/>
      <c r="H145" s="34"/>
      <c r="I145" s="34"/>
      <c r="J145" s="34"/>
      <c r="K145" s="34"/>
      <c r="L145" s="34"/>
      <c r="M145" s="34"/>
      <c r="N145" s="34"/>
      <c r="O145" s="34"/>
    </row>
    <row r="146" spans="1:15">
      <c r="A146" s="34"/>
      <c r="B146" s="34"/>
      <c r="C146" s="34"/>
      <c r="D146" s="34"/>
      <c r="E146" s="34"/>
      <c r="F146" s="34"/>
      <c r="G146" s="34"/>
      <c r="H146" s="34"/>
      <c r="I146" s="34"/>
      <c r="J146" s="34"/>
      <c r="K146" s="34"/>
      <c r="L146" s="34"/>
      <c r="M146" s="34"/>
      <c r="N146" s="34"/>
      <c r="O146" s="34"/>
    </row>
    <row r="147" spans="1:15">
      <c r="A147" s="34"/>
      <c r="B147" s="34"/>
      <c r="C147" s="34"/>
      <c r="D147" s="34"/>
      <c r="E147" s="34"/>
      <c r="F147" s="34"/>
      <c r="G147" s="34"/>
      <c r="H147" s="34"/>
      <c r="I147" s="34"/>
      <c r="J147" s="34"/>
      <c r="K147" s="34"/>
      <c r="L147" s="34"/>
      <c r="M147" s="34"/>
      <c r="N147" s="34"/>
      <c r="O147" s="34"/>
    </row>
    <row r="148" spans="1:15">
      <c r="A148" s="34"/>
      <c r="B148" s="34"/>
      <c r="C148" s="34"/>
      <c r="D148" s="34"/>
      <c r="E148" s="34"/>
      <c r="F148" s="34"/>
      <c r="G148" s="34"/>
      <c r="H148" s="34"/>
      <c r="I148" s="34"/>
      <c r="J148" s="34"/>
      <c r="K148" s="34"/>
      <c r="L148" s="34"/>
      <c r="M148" s="34"/>
      <c r="N148" s="34"/>
      <c r="O148" s="34"/>
    </row>
    <row r="149" spans="1:15">
      <c r="A149" s="34"/>
      <c r="B149" s="34"/>
      <c r="C149" s="34"/>
      <c r="D149" s="34"/>
      <c r="E149" s="34"/>
      <c r="F149" s="34"/>
      <c r="G149" s="34"/>
      <c r="H149" s="34"/>
      <c r="I149" s="34"/>
      <c r="J149" s="34"/>
      <c r="K149" s="34"/>
      <c r="L149" s="34"/>
      <c r="M149" s="34"/>
      <c r="N149" s="34"/>
      <c r="O149" s="34"/>
    </row>
    <row r="150" spans="1:15">
      <c r="A150" s="34"/>
      <c r="B150" s="34"/>
      <c r="C150" s="34"/>
      <c r="D150" s="34"/>
      <c r="E150" s="34"/>
      <c r="F150" s="34"/>
      <c r="G150" s="34"/>
      <c r="H150" s="34"/>
      <c r="I150" s="34"/>
      <c r="J150" s="34"/>
      <c r="K150" s="34"/>
      <c r="L150" s="34"/>
      <c r="M150" s="34"/>
      <c r="N150" s="34"/>
      <c r="O150" s="34"/>
    </row>
    <row r="151" spans="1:15">
      <c r="A151" s="34"/>
      <c r="B151" s="34"/>
      <c r="C151" s="34"/>
      <c r="D151" s="34"/>
      <c r="E151" s="34"/>
      <c r="F151" s="34"/>
      <c r="G151" s="34"/>
      <c r="H151" s="34"/>
      <c r="I151" s="34"/>
      <c r="J151" s="34"/>
      <c r="K151" s="34"/>
      <c r="L151" s="34"/>
      <c r="M151" s="34"/>
      <c r="N151" s="34"/>
      <c r="O151" s="34"/>
    </row>
    <row r="152" spans="1:15">
      <c r="A152" s="34"/>
      <c r="B152" s="34"/>
      <c r="C152" s="34"/>
      <c r="D152" s="34"/>
      <c r="E152" s="34"/>
      <c r="F152" s="34"/>
      <c r="G152" s="34"/>
      <c r="H152" s="34"/>
      <c r="I152" s="34"/>
      <c r="J152" s="34"/>
      <c r="K152" s="34"/>
      <c r="L152" s="34"/>
      <c r="M152" s="34"/>
      <c r="N152" s="34"/>
      <c r="O152" s="34"/>
    </row>
    <row r="153" spans="1:15">
      <c r="A153" s="34"/>
      <c r="B153" s="34"/>
      <c r="C153" s="34"/>
      <c r="D153" s="34"/>
      <c r="E153" s="34"/>
      <c r="F153" s="34"/>
      <c r="G153" s="34"/>
      <c r="H153" s="34"/>
      <c r="I153" s="34"/>
      <c r="J153" s="34"/>
      <c r="K153" s="34"/>
      <c r="L153" s="34"/>
      <c r="M153" s="34"/>
      <c r="N153" s="34"/>
      <c r="O153" s="34"/>
    </row>
    <row r="154" spans="1:15">
      <c r="A154" s="34"/>
      <c r="B154" s="34"/>
      <c r="C154" s="34"/>
      <c r="D154" s="34"/>
      <c r="E154" s="34"/>
      <c r="F154" s="34"/>
      <c r="G154" s="34"/>
      <c r="H154" s="34"/>
      <c r="I154" s="34"/>
      <c r="J154" s="34"/>
      <c r="K154" s="34"/>
      <c r="L154" s="34"/>
      <c r="M154" s="34"/>
      <c r="N154" s="34"/>
      <c r="O154" s="34"/>
    </row>
    <row r="155" spans="1:15">
      <c r="A155" s="34"/>
      <c r="B155" s="34"/>
      <c r="C155" s="34"/>
      <c r="D155" s="34"/>
      <c r="E155" s="34"/>
      <c r="F155" s="34"/>
      <c r="G155" s="34"/>
      <c r="H155" s="34"/>
      <c r="I155" s="34"/>
      <c r="J155" s="34"/>
      <c r="K155" s="34"/>
      <c r="L155" s="34"/>
      <c r="M155" s="34"/>
      <c r="N155" s="34"/>
      <c r="O155" s="34"/>
    </row>
    <row r="156" spans="1:15">
      <c r="A156" s="34"/>
      <c r="B156" s="34"/>
      <c r="C156" s="34"/>
      <c r="D156" s="34"/>
      <c r="E156" s="34"/>
      <c r="F156" s="34"/>
      <c r="G156" s="34"/>
      <c r="H156" s="34"/>
      <c r="I156" s="34"/>
      <c r="J156" s="34"/>
      <c r="K156" s="34"/>
      <c r="L156" s="34"/>
      <c r="M156" s="34"/>
      <c r="N156" s="34"/>
      <c r="O156" s="34"/>
    </row>
    <row r="157" spans="1:15">
      <c r="A157" s="34"/>
      <c r="B157" s="34"/>
      <c r="C157" s="34"/>
      <c r="D157" s="34"/>
      <c r="E157" s="34"/>
      <c r="F157" s="34"/>
      <c r="G157" s="34"/>
      <c r="H157" s="34"/>
      <c r="I157" s="34"/>
      <c r="J157" s="34"/>
      <c r="K157" s="34"/>
      <c r="L157" s="34"/>
      <c r="M157" s="34"/>
      <c r="N157" s="34"/>
      <c r="O157" s="34"/>
    </row>
    <row r="158" spans="1:15">
      <c r="A158" s="34"/>
      <c r="B158" s="34"/>
      <c r="C158" s="34"/>
      <c r="D158" s="34"/>
      <c r="E158" s="34"/>
      <c r="F158" s="34"/>
      <c r="G158" s="34"/>
      <c r="H158" s="34"/>
      <c r="I158" s="34"/>
      <c r="J158" s="34"/>
      <c r="K158" s="34"/>
      <c r="L158" s="34"/>
      <c r="M158" s="34"/>
      <c r="N158" s="34"/>
      <c r="O158" s="34"/>
    </row>
    <row r="159" spans="1:15">
      <c r="A159" s="34"/>
      <c r="B159" s="34"/>
      <c r="C159" s="34"/>
      <c r="D159" s="34"/>
      <c r="E159" s="34"/>
      <c r="F159" s="34"/>
      <c r="G159" s="34"/>
      <c r="H159" s="34"/>
      <c r="I159" s="34"/>
      <c r="J159" s="34"/>
      <c r="K159" s="34"/>
      <c r="L159" s="34"/>
      <c r="M159" s="34"/>
      <c r="N159" s="34"/>
      <c r="O159" s="34"/>
    </row>
    <row r="160" spans="1:15">
      <c r="A160" s="34"/>
      <c r="B160" s="34"/>
      <c r="C160" s="34"/>
      <c r="D160" s="34"/>
      <c r="E160" s="34"/>
      <c r="F160" s="34"/>
      <c r="G160" s="34"/>
      <c r="H160" s="34"/>
      <c r="I160" s="34"/>
      <c r="J160" s="34"/>
      <c r="K160" s="34"/>
      <c r="L160" s="34"/>
      <c r="M160" s="34"/>
      <c r="N160" s="34"/>
      <c r="O160" s="34"/>
    </row>
    <row r="161" spans="1:15">
      <c r="A161" s="34"/>
      <c r="B161" s="34"/>
      <c r="C161" s="34"/>
      <c r="D161" s="34"/>
      <c r="E161" s="34"/>
      <c r="F161" s="34"/>
      <c r="G161" s="34"/>
      <c r="H161" s="34"/>
      <c r="I161" s="34"/>
      <c r="J161" s="34"/>
      <c r="K161" s="34"/>
      <c r="L161" s="34"/>
      <c r="M161" s="34"/>
      <c r="N161" s="34"/>
      <c r="O161" s="34"/>
    </row>
    <row r="162" spans="1:15">
      <c r="A162" s="34"/>
      <c r="B162" s="34"/>
      <c r="C162" s="34"/>
      <c r="D162" s="34"/>
      <c r="E162" s="34"/>
      <c r="F162" s="34"/>
      <c r="G162" s="34"/>
      <c r="H162" s="34"/>
      <c r="I162" s="34"/>
      <c r="J162" s="34"/>
      <c r="K162" s="34"/>
      <c r="L162" s="34"/>
      <c r="M162" s="34"/>
      <c r="N162" s="34"/>
      <c r="O162" s="34"/>
    </row>
    <row r="163" spans="1:15">
      <c r="A163" s="34"/>
      <c r="B163" s="34"/>
      <c r="C163" s="34"/>
      <c r="D163" s="34"/>
      <c r="E163" s="34"/>
      <c r="F163" s="34"/>
      <c r="G163" s="34"/>
      <c r="H163" s="34"/>
      <c r="I163" s="34"/>
      <c r="J163" s="34"/>
      <c r="K163" s="34"/>
      <c r="L163" s="34"/>
      <c r="M163" s="34"/>
      <c r="N163" s="34"/>
      <c r="O163" s="34"/>
    </row>
    <row r="164" spans="1:15">
      <c r="A164" s="34"/>
      <c r="B164" s="34"/>
      <c r="C164" s="34"/>
      <c r="D164" s="34"/>
      <c r="E164" s="34"/>
      <c r="F164" s="34"/>
      <c r="G164" s="34"/>
      <c r="H164" s="34"/>
      <c r="I164" s="34"/>
      <c r="J164" s="34"/>
      <c r="K164" s="34"/>
      <c r="L164" s="34"/>
      <c r="M164" s="34"/>
      <c r="N164" s="34"/>
      <c r="O164" s="34"/>
    </row>
    <row r="165" spans="1:15">
      <c r="A165" s="34"/>
      <c r="B165" s="34"/>
      <c r="C165" s="34"/>
      <c r="D165" s="34"/>
      <c r="E165" s="34"/>
      <c r="F165" s="34"/>
      <c r="G165" s="34"/>
      <c r="H165" s="34"/>
      <c r="I165" s="34"/>
      <c r="J165" s="34"/>
      <c r="K165" s="34"/>
      <c r="L165" s="34"/>
      <c r="M165" s="34"/>
      <c r="N165" s="34"/>
      <c r="O165" s="34"/>
    </row>
    <row r="166" spans="1:15">
      <c r="A166" s="34"/>
      <c r="B166" s="34"/>
      <c r="C166" s="34"/>
      <c r="D166" s="34"/>
      <c r="E166" s="34"/>
      <c r="F166" s="34"/>
      <c r="G166" s="34"/>
      <c r="H166" s="34"/>
      <c r="I166" s="34"/>
      <c r="J166" s="34"/>
      <c r="K166" s="34"/>
      <c r="L166" s="34"/>
      <c r="M166" s="34"/>
      <c r="N166" s="34"/>
      <c r="O166" s="34"/>
    </row>
    <row r="167" spans="1:15">
      <c r="A167" s="34"/>
      <c r="B167" s="34"/>
      <c r="C167" s="34"/>
      <c r="D167" s="34"/>
      <c r="E167" s="34"/>
      <c r="F167" s="34"/>
      <c r="G167" s="34"/>
      <c r="H167" s="34"/>
      <c r="I167" s="34"/>
      <c r="J167" s="34"/>
      <c r="K167" s="34"/>
      <c r="L167" s="34"/>
      <c r="M167" s="34"/>
      <c r="N167" s="34"/>
      <c r="O167" s="34"/>
    </row>
    <row r="168" spans="1:15">
      <c r="A168" s="34"/>
      <c r="B168" s="34"/>
      <c r="C168" s="34"/>
      <c r="D168" s="34"/>
      <c r="E168" s="34"/>
      <c r="F168" s="34"/>
      <c r="G168" s="34"/>
      <c r="H168" s="34"/>
      <c r="I168" s="34"/>
      <c r="J168" s="34"/>
      <c r="K168" s="34"/>
      <c r="L168" s="34"/>
      <c r="M168" s="34"/>
      <c r="N168" s="34"/>
      <c r="O168" s="34"/>
    </row>
    <row r="169" spans="1:15">
      <c r="A169" s="34"/>
      <c r="B169" s="34"/>
      <c r="C169" s="34"/>
      <c r="D169" s="34"/>
      <c r="E169" s="34"/>
      <c r="F169" s="34"/>
      <c r="G169" s="34"/>
      <c r="H169" s="34"/>
      <c r="I169" s="34"/>
      <c r="J169" s="34"/>
      <c r="K169" s="34"/>
      <c r="L169" s="34"/>
      <c r="M169" s="34"/>
      <c r="N169" s="34"/>
      <c r="O169" s="34"/>
    </row>
    <row r="170" spans="1:15">
      <c r="A170" s="34"/>
      <c r="B170" s="34"/>
      <c r="C170" s="34"/>
      <c r="D170" s="34"/>
      <c r="E170" s="34"/>
      <c r="F170" s="34"/>
      <c r="G170" s="34"/>
      <c r="H170" s="34"/>
      <c r="I170" s="34"/>
      <c r="J170" s="34"/>
      <c r="K170" s="34"/>
      <c r="L170" s="34"/>
      <c r="M170" s="34"/>
      <c r="N170" s="34"/>
      <c r="O170" s="34"/>
    </row>
    <row r="171" spans="1:15">
      <c r="A171" s="34"/>
      <c r="B171" s="34"/>
      <c r="C171" s="34"/>
      <c r="D171" s="34"/>
      <c r="E171" s="34"/>
      <c r="F171" s="34"/>
      <c r="G171" s="34"/>
      <c r="H171" s="34"/>
      <c r="I171" s="34"/>
      <c r="J171" s="34"/>
      <c r="K171" s="34"/>
      <c r="L171" s="34"/>
      <c r="M171" s="34"/>
      <c r="N171" s="34"/>
      <c r="O171" s="34"/>
    </row>
    <row r="172" spans="1:15">
      <c r="A172" s="34"/>
      <c r="B172" s="34"/>
      <c r="C172" s="34"/>
      <c r="D172" s="34"/>
      <c r="E172" s="34"/>
      <c r="F172" s="34"/>
      <c r="G172" s="34"/>
      <c r="H172" s="34"/>
      <c r="I172" s="34"/>
      <c r="J172" s="34"/>
      <c r="K172" s="34"/>
      <c r="L172" s="34"/>
      <c r="M172" s="34"/>
      <c r="N172" s="34"/>
      <c r="O172" s="34"/>
    </row>
    <row r="173" spans="1:15">
      <c r="A173" s="34"/>
      <c r="B173" s="34"/>
      <c r="C173" s="34"/>
      <c r="D173" s="34"/>
      <c r="E173" s="34"/>
      <c r="F173" s="34"/>
      <c r="G173" s="34"/>
      <c r="H173" s="34"/>
      <c r="I173" s="34"/>
      <c r="J173" s="34"/>
      <c r="K173" s="34"/>
      <c r="L173" s="34"/>
      <c r="M173" s="34"/>
      <c r="N173" s="34"/>
      <c r="O173" s="34"/>
    </row>
    <row r="174" spans="1:15">
      <c r="A174" s="34"/>
      <c r="B174" s="34"/>
      <c r="C174" s="34"/>
      <c r="D174" s="34"/>
      <c r="E174" s="34"/>
      <c r="F174" s="34"/>
      <c r="G174" s="34"/>
      <c r="H174" s="34"/>
      <c r="I174" s="34"/>
      <c r="J174" s="34"/>
      <c r="K174" s="34"/>
      <c r="L174" s="34"/>
      <c r="M174" s="34"/>
      <c r="N174" s="34"/>
      <c r="O174" s="34"/>
    </row>
    <row r="175" spans="1:15">
      <c r="A175" s="34"/>
      <c r="B175" s="34"/>
      <c r="C175" s="34"/>
      <c r="D175" s="34"/>
      <c r="E175" s="34"/>
      <c r="F175" s="34"/>
      <c r="G175" s="34"/>
      <c r="H175" s="34"/>
      <c r="I175" s="34"/>
      <c r="J175" s="34"/>
      <c r="K175" s="34"/>
      <c r="L175" s="34"/>
      <c r="M175" s="34"/>
      <c r="N175" s="34"/>
      <c r="O175" s="34"/>
    </row>
    <row r="176" spans="1:15">
      <c r="A176" s="34"/>
      <c r="B176" s="34"/>
      <c r="C176" s="34"/>
      <c r="D176" s="34"/>
      <c r="E176" s="34"/>
      <c r="F176" s="34"/>
      <c r="G176" s="34"/>
      <c r="H176" s="34"/>
      <c r="I176" s="34"/>
      <c r="J176" s="34"/>
      <c r="K176" s="34"/>
      <c r="L176" s="34"/>
      <c r="M176" s="34"/>
      <c r="N176" s="34"/>
      <c r="O176" s="34"/>
    </row>
    <row r="177" spans="1:15">
      <c r="A177" s="34"/>
      <c r="B177" s="34"/>
      <c r="C177" s="34"/>
      <c r="D177" s="34"/>
      <c r="E177" s="34"/>
      <c r="F177" s="34"/>
      <c r="G177" s="34"/>
      <c r="H177" s="34"/>
      <c r="I177" s="34"/>
      <c r="J177" s="34"/>
      <c r="K177" s="34"/>
      <c r="L177" s="34"/>
      <c r="M177" s="34"/>
      <c r="N177" s="34"/>
      <c r="O177" s="34"/>
    </row>
    <row r="178" spans="1:15">
      <c r="A178" s="34"/>
      <c r="B178" s="34"/>
      <c r="C178" s="34"/>
      <c r="D178" s="34"/>
      <c r="E178" s="34"/>
      <c r="F178" s="34"/>
      <c r="G178" s="34"/>
      <c r="H178" s="34"/>
      <c r="I178" s="34"/>
      <c r="J178" s="34"/>
      <c r="K178" s="34"/>
      <c r="L178" s="34"/>
      <c r="M178" s="34"/>
      <c r="N178" s="34"/>
      <c r="O178" s="34"/>
    </row>
    <row r="179" spans="1:15">
      <c r="A179" s="34"/>
      <c r="B179" s="34"/>
      <c r="C179" s="34"/>
      <c r="D179" s="34"/>
      <c r="E179" s="34"/>
      <c r="F179" s="34"/>
      <c r="G179" s="34"/>
      <c r="H179" s="34"/>
      <c r="I179" s="34"/>
      <c r="J179" s="34"/>
      <c r="K179" s="34"/>
      <c r="L179" s="34"/>
      <c r="M179" s="34"/>
      <c r="N179" s="34"/>
      <c r="O179" s="34"/>
    </row>
    <row r="180" spans="1:15">
      <c r="A180" s="34"/>
      <c r="B180" s="34"/>
      <c r="C180" s="34"/>
      <c r="D180" s="34"/>
      <c r="E180" s="34"/>
      <c r="F180" s="34"/>
      <c r="G180" s="34"/>
      <c r="H180" s="34"/>
      <c r="I180" s="34"/>
      <c r="J180" s="34"/>
      <c r="K180" s="34"/>
      <c r="L180" s="34"/>
      <c r="M180" s="34"/>
      <c r="N180" s="34"/>
      <c r="O180" s="34"/>
    </row>
    <row r="181" spans="1:15">
      <c r="A181" s="34"/>
      <c r="B181" s="34"/>
      <c r="C181" s="34"/>
      <c r="D181" s="34"/>
      <c r="E181" s="34"/>
      <c r="F181" s="34"/>
      <c r="G181" s="34"/>
      <c r="H181" s="34"/>
      <c r="I181" s="34"/>
      <c r="J181" s="34"/>
      <c r="K181" s="34"/>
      <c r="L181" s="34"/>
      <c r="M181" s="34"/>
      <c r="N181" s="34"/>
      <c r="O181" s="34"/>
    </row>
    <row r="182" spans="1:15">
      <c r="A182" s="34"/>
      <c r="B182" s="34"/>
      <c r="C182" s="34"/>
      <c r="D182" s="34"/>
      <c r="E182" s="34"/>
      <c r="F182" s="34"/>
      <c r="G182" s="34"/>
      <c r="H182" s="34"/>
      <c r="I182" s="34"/>
      <c r="J182" s="34"/>
      <c r="K182" s="34"/>
      <c r="L182" s="34"/>
      <c r="M182" s="34"/>
      <c r="N182" s="34"/>
      <c r="O182" s="34"/>
    </row>
    <row r="183" spans="1:15">
      <c r="A183" s="34"/>
      <c r="B183" s="34"/>
      <c r="C183" s="34"/>
      <c r="D183" s="34"/>
      <c r="E183" s="34"/>
      <c r="F183" s="34"/>
      <c r="G183" s="34"/>
      <c r="H183" s="34"/>
      <c r="I183" s="34"/>
      <c r="J183" s="34"/>
      <c r="K183" s="34"/>
      <c r="L183" s="34"/>
      <c r="M183" s="34"/>
      <c r="N183" s="34"/>
      <c r="O183" s="34"/>
    </row>
    <row r="184" spans="1:15">
      <c r="A184" s="34"/>
      <c r="B184" s="34"/>
      <c r="C184" s="34"/>
      <c r="D184" s="34"/>
      <c r="E184" s="34"/>
      <c r="F184" s="34"/>
      <c r="G184" s="34"/>
      <c r="H184" s="34"/>
      <c r="I184" s="34"/>
      <c r="J184" s="34"/>
      <c r="K184" s="34"/>
      <c r="L184" s="34"/>
      <c r="M184" s="34"/>
      <c r="N184" s="34"/>
      <c r="O184" s="34"/>
    </row>
    <row r="185" spans="1:15">
      <c r="A185" s="34"/>
      <c r="B185" s="34"/>
      <c r="C185" s="34"/>
      <c r="D185" s="34"/>
      <c r="E185" s="34"/>
      <c r="F185" s="34"/>
      <c r="G185" s="34"/>
      <c r="H185" s="34"/>
      <c r="I185" s="34"/>
      <c r="J185" s="34"/>
      <c r="K185" s="34"/>
      <c r="L185" s="34"/>
      <c r="M185" s="34"/>
      <c r="N185" s="34"/>
      <c r="O185" s="34"/>
    </row>
    <row r="186" spans="1:15">
      <c r="A186" s="34"/>
      <c r="B186" s="34"/>
      <c r="C186" s="34"/>
      <c r="D186" s="34"/>
      <c r="E186" s="34"/>
      <c r="F186" s="34"/>
      <c r="G186" s="34"/>
      <c r="H186" s="34"/>
      <c r="I186" s="34"/>
      <c r="J186" s="34"/>
      <c r="K186" s="34"/>
      <c r="L186" s="34"/>
      <c r="M186" s="34"/>
      <c r="N186" s="34"/>
      <c r="O186" s="34"/>
    </row>
    <row r="187" spans="1:15">
      <c r="A187" s="34"/>
      <c r="B187" s="34"/>
      <c r="C187" s="34"/>
      <c r="D187" s="34"/>
      <c r="E187" s="34"/>
      <c r="F187" s="34"/>
      <c r="G187" s="34"/>
      <c r="H187" s="34"/>
      <c r="I187" s="34"/>
      <c r="J187" s="34"/>
      <c r="K187" s="34"/>
      <c r="L187" s="34"/>
      <c r="M187" s="34"/>
      <c r="N187" s="34"/>
      <c r="O187" s="34"/>
    </row>
    <row r="188" spans="1:15">
      <c r="A188" s="34"/>
      <c r="B188" s="34"/>
      <c r="C188" s="34"/>
      <c r="D188" s="34"/>
      <c r="E188" s="34"/>
      <c r="F188" s="34"/>
      <c r="G188" s="34"/>
      <c r="H188" s="34"/>
      <c r="I188" s="34"/>
      <c r="J188" s="34"/>
      <c r="K188" s="34"/>
      <c r="L188" s="34"/>
      <c r="M188" s="34"/>
      <c r="N188" s="34"/>
      <c r="O188" s="34"/>
    </row>
    <row r="189" spans="1:15">
      <c r="A189" s="34"/>
      <c r="B189" s="34"/>
      <c r="C189" s="34"/>
      <c r="D189" s="34"/>
      <c r="E189" s="34"/>
      <c r="F189" s="34"/>
      <c r="G189" s="34"/>
      <c r="H189" s="34"/>
      <c r="I189" s="34"/>
      <c r="J189" s="34"/>
      <c r="K189" s="34"/>
      <c r="L189" s="34"/>
      <c r="M189" s="34"/>
      <c r="N189" s="34"/>
      <c r="O189" s="34"/>
    </row>
    <row r="190" spans="1:15">
      <c r="A190" s="34"/>
      <c r="B190" s="34"/>
      <c r="C190" s="34"/>
      <c r="D190" s="34"/>
      <c r="E190" s="34"/>
      <c r="F190" s="34"/>
      <c r="G190" s="34"/>
      <c r="H190" s="34"/>
      <c r="I190" s="34"/>
      <c r="J190" s="34"/>
      <c r="K190" s="34"/>
      <c r="L190" s="34"/>
      <c r="M190" s="34"/>
      <c r="N190" s="34"/>
      <c r="O190" s="34"/>
    </row>
    <row r="191" spans="1:15">
      <c r="A191" s="34"/>
      <c r="B191" s="34"/>
      <c r="C191" s="34"/>
      <c r="D191" s="34"/>
      <c r="E191" s="34"/>
      <c r="F191" s="34"/>
      <c r="G191" s="34"/>
      <c r="H191" s="34"/>
      <c r="I191" s="34"/>
      <c r="J191" s="34"/>
      <c r="K191" s="34"/>
      <c r="L191" s="34"/>
      <c r="M191" s="34"/>
      <c r="N191" s="34"/>
      <c r="O191" s="34"/>
    </row>
    <row r="192" spans="1:15">
      <c r="A192" s="34"/>
      <c r="B192" s="34"/>
      <c r="C192" s="34"/>
      <c r="D192" s="34"/>
      <c r="E192" s="34"/>
      <c r="F192" s="34"/>
      <c r="G192" s="34"/>
      <c r="H192" s="34"/>
      <c r="I192" s="34"/>
      <c r="J192" s="34"/>
      <c r="K192" s="34"/>
      <c r="L192" s="34"/>
      <c r="M192" s="34"/>
      <c r="N192" s="34"/>
      <c r="O192" s="34"/>
    </row>
    <row r="193" spans="1:15">
      <c r="A193" s="34"/>
      <c r="B193" s="34"/>
      <c r="C193" s="34"/>
      <c r="D193" s="34"/>
      <c r="E193" s="34"/>
      <c r="F193" s="34"/>
      <c r="G193" s="34"/>
      <c r="H193" s="34"/>
      <c r="I193" s="34"/>
      <c r="J193" s="34"/>
      <c r="K193" s="34"/>
      <c r="L193" s="34"/>
      <c r="M193" s="34"/>
      <c r="N193" s="34"/>
      <c r="O193" s="34"/>
    </row>
    <row r="194" spans="1:15">
      <c r="A194" s="34"/>
      <c r="B194" s="34"/>
      <c r="C194" s="34"/>
      <c r="D194" s="34"/>
      <c r="E194" s="34"/>
      <c r="F194" s="34"/>
      <c r="G194" s="34"/>
      <c r="H194" s="34"/>
      <c r="I194" s="34"/>
      <c r="J194" s="34"/>
      <c r="K194" s="34"/>
      <c r="L194" s="34"/>
      <c r="M194" s="34"/>
      <c r="N194" s="34"/>
      <c r="O194" s="34"/>
    </row>
    <row r="195" spans="1:15">
      <c r="A195" s="34"/>
      <c r="B195" s="34"/>
      <c r="C195" s="34"/>
      <c r="D195" s="34"/>
      <c r="E195" s="34"/>
      <c r="F195" s="34"/>
      <c r="G195" s="34"/>
      <c r="H195" s="34"/>
      <c r="I195" s="34"/>
      <c r="J195" s="34"/>
      <c r="K195" s="34"/>
      <c r="L195" s="34"/>
      <c r="M195" s="34"/>
      <c r="N195" s="34"/>
      <c r="O195" s="34"/>
    </row>
    <row r="196" spans="1:15">
      <c r="A196" s="34"/>
      <c r="B196" s="34"/>
      <c r="C196" s="34"/>
      <c r="D196" s="34"/>
      <c r="E196" s="34"/>
      <c r="F196" s="34"/>
      <c r="G196" s="34"/>
      <c r="H196" s="34"/>
      <c r="I196" s="34"/>
      <c r="J196" s="34"/>
      <c r="K196" s="34"/>
      <c r="L196" s="34"/>
      <c r="M196" s="34"/>
      <c r="N196" s="34"/>
      <c r="O196" s="34"/>
    </row>
    <row r="197" spans="1:15">
      <c r="A197" s="34"/>
      <c r="B197" s="34"/>
      <c r="C197" s="34"/>
      <c r="D197" s="34"/>
      <c r="E197" s="34"/>
      <c r="F197" s="34"/>
      <c r="G197" s="34"/>
      <c r="H197" s="34"/>
      <c r="I197" s="34"/>
      <c r="J197" s="34"/>
      <c r="K197" s="34"/>
      <c r="L197" s="34"/>
      <c r="M197" s="34"/>
      <c r="N197" s="34"/>
      <c r="O197" s="34"/>
    </row>
    <row r="198" spans="1:15">
      <c r="A198" s="34"/>
      <c r="B198" s="34"/>
      <c r="C198" s="34"/>
      <c r="D198" s="34"/>
      <c r="E198" s="34"/>
      <c r="F198" s="34"/>
      <c r="G198" s="34"/>
      <c r="H198" s="34"/>
      <c r="I198" s="34"/>
      <c r="J198" s="34"/>
      <c r="K198" s="34"/>
      <c r="L198" s="34"/>
      <c r="M198" s="34"/>
      <c r="N198" s="34"/>
      <c r="O198" s="34"/>
    </row>
    <row r="199" spans="1:15">
      <c r="A199" s="34"/>
      <c r="B199" s="34"/>
      <c r="C199" s="34"/>
      <c r="D199" s="34"/>
      <c r="E199" s="34"/>
      <c r="F199" s="34"/>
      <c r="G199" s="34"/>
      <c r="H199" s="34"/>
      <c r="I199" s="34"/>
      <c r="J199" s="34"/>
      <c r="K199" s="34"/>
      <c r="L199" s="34"/>
      <c r="M199" s="34"/>
      <c r="N199" s="34"/>
      <c r="O199" s="34"/>
    </row>
    <row r="200" spans="1:15">
      <c r="A200" s="34"/>
      <c r="B200" s="34"/>
      <c r="C200" s="34"/>
      <c r="D200" s="34"/>
      <c r="E200" s="34"/>
      <c r="F200" s="34"/>
      <c r="G200" s="34"/>
      <c r="H200" s="34"/>
      <c r="I200" s="34"/>
      <c r="J200" s="34"/>
      <c r="K200" s="34"/>
      <c r="L200" s="34"/>
      <c r="M200" s="34"/>
      <c r="N200" s="34"/>
      <c r="O200" s="34"/>
    </row>
    <row r="201" spans="1:15">
      <c r="A201" s="34"/>
      <c r="B201" s="34"/>
      <c r="C201" s="34"/>
      <c r="D201" s="34"/>
      <c r="E201" s="34"/>
      <c r="F201" s="34"/>
      <c r="G201" s="34"/>
      <c r="H201" s="34"/>
      <c r="I201" s="34"/>
      <c r="J201" s="34"/>
      <c r="K201" s="34"/>
      <c r="L201" s="34"/>
      <c r="M201" s="34"/>
      <c r="N201" s="34"/>
      <c r="O201" s="34"/>
    </row>
    <row r="202" spans="1:15">
      <c r="A202" s="34"/>
      <c r="B202" s="34"/>
      <c r="C202" s="34"/>
      <c r="D202" s="34"/>
      <c r="E202" s="34"/>
      <c r="F202" s="34"/>
      <c r="G202" s="34"/>
      <c r="H202" s="34"/>
      <c r="I202" s="34"/>
      <c r="J202" s="34"/>
      <c r="K202" s="34"/>
      <c r="L202" s="34"/>
      <c r="M202" s="34"/>
      <c r="N202" s="34"/>
      <c r="O202" s="34"/>
    </row>
    <row r="203" spans="1:15">
      <c r="A203" s="34"/>
      <c r="B203" s="34"/>
      <c r="C203" s="34"/>
      <c r="D203" s="34"/>
      <c r="E203" s="34"/>
      <c r="F203" s="34"/>
      <c r="G203" s="34"/>
      <c r="H203" s="34"/>
      <c r="I203" s="34"/>
      <c r="J203" s="34"/>
      <c r="K203" s="34"/>
      <c r="L203" s="34"/>
      <c r="M203" s="34"/>
      <c r="N203" s="34"/>
      <c r="O203" s="34"/>
    </row>
    <row r="204" spans="1:15">
      <c r="A204" s="34"/>
      <c r="B204" s="34"/>
      <c r="C204" s="34"/>
      <c r="D204" s="34"/>
      <c r="E204" s="34"/>
      <c r="F204" s="34"/>
      <c r="G204" s="34"/>
      <c r="H204" s="34"/>
      <c r="I204" s="34"/>
      <c r="J204" s="34"/>
      <c r="K204" s="34"/>
      <c r="L204" s="34"/>
      <c r="M204" s="34"/>
      <c r="N204" s="34"/>
      <c r="O204" s="34"/>
    </row>
    <row r="205" spans="1:15">
      <c r="A205" s="34"/>
      <c r="B205" s="34"/>
      <c r="C205" s="34"/>
      <c r="D205" s="34"/>
      <c r="E205" s="34"/>
      <c r="F205" s="34"/>
      <c r="G205" s="34"/>
      <c r="H205" s="34"/>
      <c r="I205" s="34"/>
      <c r="J205" s="34"/>
      <c r="K205" s="34"/>
      <c r="L205" s="34"/>
      <c r="M205" s="34"/>
      <c r="N205" s="34"/>
      <c r="O205" s="34"/>
    </row>
    <row r="206" spans="1:15">
      <c r="A206" s="34"/>
      <c r="B206" s="34"/>
      <c r="C206" s="34"/>
      <c r="D206" s="34"/>
      <c r="E206" s="34"/>
      <c r="F206" s="34"/>
      <c r="G206" s="34"/>
      <c r="H206" s="34"/>
      <c r="I206" s="34"/>
      <c r="J206" s="34"/>
      <c r="K206" s="34"/>
      <c r="L206" s="34"/>
      <c r="M206" s="34"/>
      <c r="N206" s="34"/>
      <c r="O206" s="34"/>
    </row>
    <row r="207" spans="1:15">
      <c r="A207" s="34"/>
      <c r="B207" s="34"/>
      <c r="C207" s="34"/>
      <c r="D207" s="34"/>
      <c r="E207" s="34"/>
      <c r="F207" s="34"/>
      <c r="G207" s="34"/>
      <c r="H207" s="34"/>
      <c r="I207" s="34"/>
      <c r="J207" s="34"/>
      <c r="K207" s="34"/>
      <c r="L207" s="34"/>
      <c r="M207" s="34"/>
      <c r="N207" s="34"/>
      <c r="O207" s="34"/>
    </row>
    <row r="208" spans="1:15">
      <c r="A208" s="34"/>
      <c r="B208" s="34"/>
      <c r="C208" s="34"/>
      <c r="D208" s="34"/>
      <c r="E208" s="34"/>
      <c r="F208" s="34"/>
      <c r="G208" s="34"/>
      <c r="H208" s="34"/>
      <c r="I208" s="34"/>
      <c r="J208" s="34"/>
      <c r="K208" s="34"/>
      <c r="L208" s="34"/>
      <c r="M208" s="34"/>
      <c r="N208" s="34"/>
      <c r="O208" s="34"/>
    </row>
    <row r="209" spans="1:15">
      <c r="A209" s="34"/>
      <c r="B209" s="34"/>
      <c r="C209" s="34"/>
      <c r="D209" s="34"/>
      <c r="E209" s="34"/>
      <c r="F209" s="34"/>
      <c r="G209" s="34"/>
      <c r="H209" s="34"/>
      <c r="I209" s="34"/>
      <c r="J209" s="34"/>
      <c r="K209" s="34"/>
      <c r="L209" s="34"/>
      <c r="M209" s="34"/>
      <c r="N209" s="34"/>
      <c r="O209" s="34"/>
    </row>
    <row r="210" spans="1:15">
      <c r="A210" s="34"/>
      <c r="B210" s="34"/>
      <c r="C210" s="34"/>
      <c r="D210" s="34"/>
      <c r="E210" s="34"/>
      <c r="F210" s="34"/>
      <c r="G210" s="34"/>
      <c r="H210" s="34"/>
      <c r="I210" s="34"/>
      <c r="J210" s="34"/>
      <c r="K210" s="34"/>
      <c r="L210" s="34"/>
      <c r="M210" s="34"/>
      <c r="N210" s="34"/>
      <c r="O210" s="34"/>
    </row>
    <row r="211" spans="1:15">
      <c r="A211" s="34"/>
      <c r="B211" s="34"/>
      <c r="C211" s="34"/>
      <c r="D211" s="34"/>
      <c r="E211" s="34"/>
      <c r="F211" s="34"/>
      <c r="G211" s="34"/>
      <c r="H211" s="34"/>
      <c r="I211" s="34"/>
      <c r="J211" s="34"/>
      <c r="K211" s="34"/>
      <c r="L211" s="34"/>
      <c r="M211" s="34"/>
      <c r="N211" s="34"/>
      <c r="O211" s="34"/>
    </row>
    <row r="212" spans="1:15">
      <c r="A212" s="34"/>
      <c r="B212" s="34"/>
      <c r="C212" s="34"/>
      <c r="D212" s="34"/>
      <c r="E212" s="34"/>
      <c r="F212" s="34"/>
      <c r="G212" s="34"/>
      <c r="H212" s="34"/>
      <c r="I212" s="34"/>
      <c r="J212" s="34"/>
      <c r="K212" s="34"/>
      <c r="L212" s="34"/>
      <c r="M212" s="34"/>
      <c r="N212" s="34"/>
      <c r="O212" s="34"/>
    </row>
    <row r="213" spans="1:15">
      <c r="A213" s="34"/>
      <c r="B213" s="34"/>
      <c r="C213" s="34"/>
      <c r="D213" s="34"/>
      <c r="E213" s="34"/>
      <c r="F213" s="34"/>
      <c r="G213" s="34"/>
      <c r="H213" s="34"/>
      <c r="I213" s="34"/>
      <c r="J213" s="34"/>
      <c r="K213" s="34"/>
      <c r="L213" s="34"/>
      <c r="M213" s="34"/>
      <c r="N213" s="34"/>
      <c r="O213" s="34"/>
    </row>
    <row r="214" spans="1:15">
      <c r="A214" s="34"/>
      <c r="B214" s="34"/>
      <c r="C214" s="34"/>
      <c r="D214" s="34"/>
      <c r="E214" s="34"/>
      <c r="F214" s="34"/>
      <c r="G214" s="34"/>
      <c r="H214" s="34"/>
      <c r="I214" s="34"/>
      <c r="J214" s="34"/>
      <c r="K214" s="34"/>
      <c r="L214" s="34"/>
      <c r="M214" s="34"/>
      <c r="N214" s="34"/>
      <c r="O214" s="34"/>
    </row>
    <row r="215" spans="1:15">
      <c r="A215" s="34"/>
      <c r="B215" s="34"/>
      <c r="C215" s="34"/>
      <c r="D215" s="34"/>
      <c r="E215" s="34"/>
      <c r="F215" s="34"/>
      <c r="G215" s="34"/>
      <c r="H215" s="34"/>
      <c r="I215" s="34"/>
      <c r="J215" s="34"/>
      <c r="K215" s="34"/>
      <c r="L215" s="34"/>
      <c r="M215" s="34"/>
      <c r="N215" s="34"/>
      <c r="O215" s="34"/>
    </row>
    <row r="216" spans="1:15">
      <c r="A216" s="34"/>
      <c r="B216" s="34"/>
      <c r="C216" s="34"/>
      <c r="D216" s="34"/>
      <c r="E216" s="34"/>
      <c r="F216" s="34"/>
      <c r="G216" s="34"/>
      <c r="H216" s="34"/>
      <c r="I216" s="34"/>
      <c r="J216" s="34"/>
      <c r="K216" s="34"/>
      <c r="L216" s="34"/>
      <c r="M216" s="34"/>
      <c r="N216" s="34"/>
      <c r="O216" s="34"/>
    </row>
    <row r="217" spans="1:15">
      <c r="A217" s="34"/>
      <c r="B217" s="34"/>
      <c r="C217" s="34"/>
      <c r="D217" s="34"/>
      <c r="E217" s="34"/>
      <c r="F217" s="34"/>
      <c r="G217" s="34"/>
      <c r="H217" s="34"/>
      <c r="I217" s="34"/>
      <c r="J217" s="34"/>
      <c r="K217" s="34"/>
      <c r="L217" s="34"/>
      <c r="M217" s="34"/>
      <c r="N217" s="34"/>
      <c r="O217" s="34"/>
    </row>
    <row r="218" spans="1:15">
      <c r="A218" s="34"/>
      <c r="B218" s="34"/>
      <c r="C218" s="34"/>
      <c r="D218" s="34"/>
      <c r="E218" s="34"/>
      <c r="F218" s="34"/>
      <c r="G218" s="34"/>
      <c r="H218" s="34"/>
      <c r="I218" s="34"/>
      <c r="J218" s="34"/>
      <c r="K218" s="34"/>
      <c r="L218" s="34"/>
      <c r="M218" s="34"/>
      <c r="N218" s="34"/>
      <c r="O218" s="34"/>
    </row>
    <row r="219" spans="1:15">
      <c r="A219" s="34"/>
      <c r="B219" s="34"/>
      <c r="C219" s="34"/>
      <c r="D219" s="34"/>
      <c r="E219" s="34"/>
      <c r="F219" s="34"/>
      <c r="G219" s="34"/>
      <c r="H219" s="34"/>
      <c r="I219" s="34"/>
      <c r="J219" s="34"/>
      <c r="K219" s="34"/>
      <c r="L219" s="34"/>
      <c r="M219" s="34"/>
      <c r="N219" s="34"/>
      <c r="O219" s="34"/>
    </row>
    <row r="220" spans="1:15">
      <c r="A220" s="34"/>
      <c r="B220" s="34"/>
      <c r="C220" s="34"/>
      <c r="D220" s="34"/>
      <c r="E220" s="34"/>
      <c r="F220" s="34"/>
      <c r="G220" s="34"/>
      <c r="H220" s="34"/>
      <c r="I220" s="34"/>
      <c r="J220" s="34"/>
      <c r="K220" s="34"/>
      <c r="L220" s="34"/>
      <c r="M220" s="34"/>
      <c r="N220" s="34"/>
      <c r="O220" s="34"/>
    </row>
    <row r="221" spans="1:15">
      <c r="A221" s="34"/>
      <c r="B221" s="34"/>
      <c r="C221" s="34"/>
      <c r="D221" s="34"/>
      <c r="E221" s="34"/>
      <c r="F221" s="34"/>
      <c r="G221" s="34"/>
      <c r="H221" s="34"/>
      <c r="I221" s="34"/>
      <c r="J221" s="34"/>
      <c r="K221" s="34"/>
      <c r="L221" s="34"/>
      <c r="M221" s="34"/>
      <c r="N221" s="34"/>
      <c r="O221" s="34"/>
    </row>
    <row r="222" spans="1:15">
      <c r="A222" s="34"/>
      <c r="B222" s="34"/>
      <c r="C222" s="34"/>
      <c r="D222" s="34"/>
      <c r="E222" s="34"/>
      <c r="F222" s="34"/>
      <c r="G222" s="34"/>
      <c r="H222" s="34"/>
      <c r="I222" s="34"/>
      <c r="J222" s="34"/>
      <c r="K222" s="34"/>
      <c r="L222" s="34"/>
      <c r="M222" s="34"/>
      <c r="N222" s="34"/>
      <c r="O222" s="34"/>
    </row>
    <row r="223" spans="1:15">
      <c r="A223" s="34"/>
      <c r="B223" s="34"/>
      <c r="C223" s="34"/>
      <c r="D223" s="34"/>
      <c r="E223" s="34"/>
      <c r="F223" s="34"/>
      <c r="G223" s="34"/>
      <c r="H223" s="34"/>
      <c r="I223" s="34"/>
      <c r="J223" s="34"/>
      <c r="K223" s="34"/>
      <c r="L223" s="34"/>
      <c r="M223" s="34"/>
      <c r="N223" s="34"/>
      <c r="O223" s="34"/>
    </row>
    <row r="224" spans="1:15">
      <c r="A224" s="34"/>
      <c r="B224" s="34"/>
      <c r="C224" s="34"/>
      <c r="D224" s="34"/>
      <c r="E224" s="34"/>
      <c r="F224" s="34"/>
      <c r="G224" s="34"/>
      <c r="H224" s="34"/>
      <c r="I224" s="34"/>
      <c r="J224" s="34"/>
      <c r="K224" s="34"/>
      <c r="L224" s="34"/>
      <c r="M224" s="34"/>
      <c r="N224" s="34"/>
      <c r="O224" s="34"/>
    </row>
    <row r="225" spans="1:15">
      <c r="A225" s="34"/>
      <c r="B225" s="34"/>
      <c r="C225" s="34"/>
      <c r="D225" s="34"/>
      <c r="E225" s="34"/>
      <c r="F225" s="34"/>
      <c r="G225" s="34"/>
      <c r="H225" s="34"/>
      <c r="I225" s="34"/>
      <c r="J225" s="34"/>
      <c r="K225" s="34"/>
      <c r="L225" s="34"/>
      <c r="M225" s="34"/>
      <c r="N225" s="34"/>
      <c r="O225" s="34"/>
    </row>
    <row r="226" spans="1:15">
      <c r="A226" s="34"/>
      <c r="B226" s="34"/>
      <c r="C226" s="34"/>
      <c r="D226" s="34"/>
      <c r="E226" s="34"/>
      <c r="F226" s="34"/>
      <c r="G226" s="34"/>
      <c r="H226" s="34"/>
      <c r="I226" s="34"/>
      <c r="J226" s="34"/>
      <c r="K226" s="34"/>
      <c r="L226" s="34"/>
      <c r="M226" s="34"/>
      <c r="N226" s="34"/>
      <c r="O226" s="34"/>
    </row>
    <row r="227" spans="1:15">
      <c r="A227" s="34"/>
      <c r="B227" s="34"/>
      <c r="C227" s="34"/>
      <c r="D227" s="34"/>
      <c r="E227" s="34"/>
      <c r="F227" s="34"/>
      <c r="G227" s="34"/>
      <c r="H227" s="34"/>
      <c r="I227" s="34"/>
      <c r="J227" s="34"/>
      <c r="K227" s="34"/>
      <c r="L227" s="34"/>
      <c r="M227" s="34"/>
      <c r="N227" s="34"/>
      <c r="O227" s="34"/>
    </row>
    <row r="228" spans="1:15">
      <c r="A228" s="34"/>
      <c r="B228" s="34"/>
      <c r="C228" s="34"/>
      <c r="D228" s="34"/>
      <c r="E228" s="34"/>
      <c r="F228" s="34"/>
      <c r="G228" s="34"/>
      <c r="H228" s="34"/>
      <c r="I228" s="34"/>
      <c r="J228" s="34"/>
      <c r="K228" s="34"/>
      <c r="L228" s="34"/>
      <c r="M228" s="34"/>
      <c r="N228" s="34"/>
      <c r="O228" s="34"/>
    </row>
    <row r="229" spans="1:15">
      <c r="A229" s="34"/>
      <c r="B229" s="34"/>
      <c r="C229" s="34"/>
      <c r="D229" s="34"/>
      <c r="E229" s="34"/>
      <c r="F229" s="34"/>
      <c r="G229" s="34"/>
      <c r="H229" s="34"/>
      <c r="I229" s="34"/>
      <c r="J229" s="34"/>
      <c r="K229" s="34"/>
      <c r="L229" s="34"/>
      <c r="M229" s="34"/>
      <c r="N229" s="34"/>
      <c r="O229" s="34"/>
    </row>
    <row r="230" spans="1:15">
      <c r="A230" s="34"/>
      <c r="B230" s="34"/>
      <c r="C230" s="34"/>
      <c r="D230" s="34"/>
      <c r="E230" s="34"/>
      <c r="F230" s="34"/>
      <c r="G230" s="34"/>
      <c r="H230" s="34"/>
      <c r="I230" s="34"/>
      <c r="J230" s="34"/>
      <c r="K230" s="34"/>
      <c r="L230" s="34"/>
      <c r="M230" s="34"/>
      <c r="N230" s="34"/>
      <c r="O230" s="34"/>
    </row>
    <row r="231" spans="1:15">
      <c r="A231" s="34"/>
      <c r="B231" s="34"/>
      <c r="C231" s="34"/>
      <c r="D231" s="34"/>
      <c r="E231" s="34"/>
      <c r="F231" s="34"/>
      <c r="G231" s="34"/>
      <c r="H231" s="34"/>
      <c r="I231" s="34"/>
      <c r="J231" s="34"/>
      <c r="K231" s="34"/>
      <c r="L231" s="34"/>
      <c r="M231" s="34"/>
      <c r="N231" s="34"/>
      <c r="O231" s="34"/>
    </row>
    <row r="232" spans="1:15">
      <c r="A232" s="34"/>
      <c r="B232" s="34"/>
      <c r="C232" s="34"/>
      <c r="D232" s="34"/>
      <c r="E232" s="34"/>
      <c r="F232" s="34"/>
      <c r="G232" s="34"/>
      <c r="H232" s="34"/>
      <c r="I232" s="34"/>
      <c r="J232" s="34"/>
      <c r="K232" s="34"/>
      <c r="L232" s="34"/>
      <c r="M232" s="34"/>
      <c r="N232" s="34"/>
      <c r="O232" s="34"/>
    </row>
    <row r="233" spans="1:15">
      <c r="A233" s="34"/>
      <c r="B233" s="34"/>
      <c r="C233" s="34"/>
      <c r="D233" s="34"/>
      <c r="E233" s="34"/>
      <c r="F233" s="34"/>
      <c r="G233" s="34"/>
      <c r="H233" s="34"/>
      <c r="I233" s="34"/>
      <c r="J233" s="34"/>
      <c r="K233" s="34"/>
      <c r="L233" s="34"/>
      <c r="M233" s="34"/>
      <c r="N233" s="34"/>
      <c r="O233" s="34"/>
    </row>
    <row r="234" spans="1:15">
      <c r="A234" s="34"/>
      <c r="B234" s="34"/>
      <c r="C234" s="34"/>
      <c r="D234" s="34"/>
      <c r="E234" s="34"/>
      <c r="F234" s="34"/>
      <c r="G234" s="34"/>
      <c r="H234" s="34"/>
      <c r="I234" s="34"/>
      <c r="J234" s="34"/>
      <c r="K234" s="34"/>
      <c r="L234" s="34"/>
      <c r="M234" s="34"/>
      <c r="N234" s="34"/>
      <c r="O234" s="34"/>
    </row>
    <row r="235" spans="1:15">
      <c r="A235" s="34"/>
      <c r="B235" s="34"/>
      <c r="C235" s="34"/>
      <c r="D235" s="34"/>
      <c r="E235" s="34"/>
      <c r="F235" s="34"/>
      <c r="G235" s="34"/>
      <c r="H235" s="34"/>
      <c r="I235" s="34"/>
      <c r="J235" s="34"/>
      <c r="K235" s="34"/>
      <c r="L235" s="34"/>
      <c r="M235" s="34"/>
      <c r="N235" s="34"/>
      <c r="O235" s="34"/>
    </row>
    <row r="236" spans="1:15">
      <c r="A236" s="34"/>
      <c r="B236" s="34"/>
      <c r="C236" s="34"/>
      <c r="D236" s="34"/>
      <c r="E236" s="34"/>
      <c r="F236" s="34"/>
      <c r="G236" s="34"/>
      <c r="H236" s="34"/>
      <c r="I236" s="34"/>
      <c r="J236" s="34"/>
      <c r="K236" s="34"/>
      <c r="L236" s="34"/>
      <c r="M236" s="34"/>
      <c r="N236" s="34"/>
      <c r="O236" s="34"/>
    </row>
    <row r="237" spans="1:15">
      <c r="A237" s="34"/>
      <c r="B237" s="34"/>
      <c r="C237" s="34"/>
      <c r="D237" s="34"/>
      <c r="E237" s="34"/>
      <c r="F237" s="34"/>
      <c r="G237" s="34"/>
      <c r="H237" s="34"/>
      <c r="I237" s="34"/>
      <c r="J237" s="34"/>
      <c r="K237" s="34"/>
      <c r="L237" s="34"/>
      <c r="M237" s="34"/>
      <c r="N237" s="34"/>
      <c r="O237" s="34"/>
    </row>
    <row r="238" spans="1:15">
      <c r="A238" s="34"/>
      <c r="B238" s="34"/>
      <c r="C238" s="34"/>
      <c r="D238" s="34"/>
      <c r="E238" s="34"/>
      <c r="F238" s="34"/>
      <c r="G238" s="34"/>
      <c r="H238" s="34"/>
      <c r="I238" s="34"/>
      <c r="J238" s="34"/>
      <c r="K238" s="34"/>
      <c r="L238" s="34"/>
      <c r="M238" s="34"/>
      <c r="N238" s="34"/>
      <c r="O238" s="34"/>
    </row>
    <row r="239" spans="1:15">
      <c r="A239" s="34"/>
      <c r="B239" s="34"/>
      <c r="C239" s="34"/>
      <c r="D239" s="34"/>
      <c r="E239" s="34"/>
      <c r="F239" s="34"/>
      <c r="G239" s="34"/>
      <c r="H239" s="34"/>
      <c r="I239" s="34"/>
      <c r="J239" s="34"/>
      <c r="K239" s="34"/>
      <c r="L239" s="34"/>
      <c r="M239" s="34"/>
      <c r="N239" s="34"/>
      <c r="O239" s="34"/>
    </row>
    <row r="240" spans="1:15">
      <c r="A240" s="34"/>
      <c r="B240" s="34"/>
      <c r="C240" s="34"/>
      <c r="D240" s="34"/>
      <c r="E240" s="34"/>
      <c r="F240" s="34"/>
      <c r="G240" s="34"/>
      <c r="H240" s="34"/>
      <c r="I240" s="34"/>
      <c r="J240" s="34"/>
      <c r="K240" s="34"/>
      <c r="L240" s="34"/>
      <c r="M240" s="34"/>
      <c r="N240" s="34"/>
      <c r="O240" s="34"/>
    </row>
    <row r="241" spans="1:15">
      <c r="A241" s="34"/>
      <c r="B241" s="34"/>
      <c r="C241" s="34"/>
      <c r="D241" s="34"/>
      <c r="E241" s="34"/>
      <c r="F241" s="34"/>
      <c r="G241" s="34"/>
      <c r="H241" s="34"/>
      <c r="I241" s="34"/>
      <c r="J241" s="34"/>
      <c r="K241" s="34"/>
      <c r="L241" s="34"/>
      <c r="M241" s="34"/>
      <c r="N241" s="34"/>
      <c r="O241" s="34"/>
    </row>
    <row r="242" spans="1:15">
      <c r="A242" s="34"/>
      <c r="B242" s="34"/>
      <c r="C242" s="34"/>
      <c r="D242" s="34"/>
      <c r="E242" s="34"/>
      <c r="F242" s="34"/>
      <c r="G242" s="34"/>
      <c r="H242" s="34"/>
      <c r="I242" s="34"/>
      <c r="J242" s="34"/>
      <c r="K242" s="34"/>
      <c r="L242" s="34"/>
      <c r="M242" s="34"/>
      <c r="N242" s="34"/>
      <c r="O242" s="34"/>
    </row>
    <row r="243" spans="1:15">
      <c r="A243" s="34"/>
      <c r="B243" s="34"/>
      <c r="C243" s="34"/>
      <c r="D243" s="34"/>
      <c r="E243" s="34"/>
      <c r="F243" s="34"/>
      <c r="G243" s="34"/>
      <c r="H243" s="34"/>
      <c r="I243" s="34"/>
      <c r="J243" s="34"/>
      <c r="K243" s="34"/>
      <c r="L243" s="34"/>
      <c r="M243" s="34"/>
      <c r="N243" s="34"/>
      <c r="O243" s="34"/>
    </row>
    <row r="244" spans="1:15">
      <c r="A244" s="34"/>
      <c r="B244" s="34"/>
      <c r="C244" s="34"/>
      <c r="D244" s="34"/>
      <c r="E244" s="34"/>
      <c r="F244" s="34"/>
      <c r="G244" s="34"/>
      <c r="H244" s="34"/>
      <c r="I244" s="34"/>
      <c r="J244" s="34"/>
      <c r="K244" s="34"/>
      <c r="L244" s="34"/>
      <c r="M244" s="34"/>
      <c r="N244" s="34"/>
      <c r="O244" s="34"/>
    </row>
    <row r="245" spans="1:15">
      <c r="A245" s="34"/>
      <c r="B245" s="34"/>
      <c r="C245" s="34"/>
      <c r="D245" s="34"/>
      <c r="E245" s="34"/>
      <c r="F245" s="34"/>
      <c r="G245" s="34"/>
      <c r="H245" s="34"/>
      <c r="I245" s="34"/>
      <c r="J245" s="34"/>
      <c r="K245" s="34"/>
      <c r="L245" s="34"/>
      <c r="M245" s="34"/>
      <c r="N245" s="34"/>
      <c r="O245" s="34"/>
    </row>
    <row r="246" spans="1:15">
      <c r="A246" s="34"/>
      <c r="B246" s="34"/>
      <c r="C246" s="34"/>
      <c r="D246" s="34"/>
      <c r="E246" s="34"/>
      <c r="F246" s="34"/>
      <c r="G246" s="34"/>
      <c r="H246" s="34"/>
      <c r="I246" s="34"/>
      <c r="J246" s="34"/>
      <c r="K246" s="34"/>
      <c r="L246" s="34"/>
      <c r="M246" s="34"/>
      <c r="N246" s="34"/>
      <c r="O246" s="34"/>
    </row>
    <row r="247" spans="1:15">
      <c r="A247" s="34"/>
      <c r="B247" s="34"/>
      <c r="C247" s="34"/>
      <c r="D247" s="34"/>
      <c r="E247" s="34"/>
      <c r="F247" s="34"/>
      <c r="G247" s="34"/>
      <c r="H247" s="34"/>
      <c r="I247" s="34"/>
      <c r="J247" s="34"/>
      <c r="K247" s="34"/>
      <c r="L247" s="34"/>
      <c r="M247" s="34"/>
      <c r="N247" s="34"/>
      <c r="O247" s="34"/>
    </row>
    <row r="248" spans="1:15">
      <c r="A248" s="34"/>
      <c r="B248" s="34"/>
      <c r="C248" s="34"/>
      <c r="D248" s="34"/>
      <c r="E248" s="34"/>
      <c r="F248" s="34"/>
      <c r="G248" s="34"/>
      <c r="H248" s="34"/>
      <c r="I248" s="34"/>
      <c r="J248" s="34"/>
      <c r="K248" s="34"/>
      <c r="L248" s="34"/>
      <c r="M248" s="34"/>
      <c r="N248" s="34"/>
      <c r="O248" s="34"/>
    </row>
    <row r="249" spans="1:15">
      <c r="A249" s="34"/>
      <c r="B249" s="34"/>
      <c r="C249" s="34"/>
      <c r="D249" s="34"/>
      <c r="E249" s="34"/>
      <c r="F249" s="34"/>
      <c r="G249" s="34"/>
      <c r="H249" s="34"/>
      <c r="I249" s="34"/>
      <c r="J249" s="34"/>
      <c r="K249" s="34"/>
      <c r="L249" s="34"/>
      <c r="M249" s="34"/>
      <c r="N249" s="34"/>
      <c r="O249" s="34"/>
    </row>
    <row r="250" spans="1:15">
      <c r="A250" s="34"/>
      <c r="B250" s="34"/>
      <c r="C250" s="34"/>
      <c r="D250" s="34"/>
      <c r="E250" s="34"/>
      <c r="F250" s="34"/>
      <c r="G250" s="34"/>
      <c r="H250" s="34"/>
      <c r="I250" s="34"/>
      <c r="J250" s="34"/>
      <c r="K250" s="34"/>
      <c r="L250" s="34"/>
      <c r="M250" s="34"/>
      <c r="N250" s="34"/>
      <c r="O250" s="34"/>
    </row>
    <row r="251" spans="1:15">
      <c r="A251" s="34"/>
      <c r="B251" s="34"/>
      <c r="C251" s="34"/>
      <c r="D251" s="34"/>
      <c r="E251" s="34"/>
      <c r="F251" s="34"/>
      <c r="G251" s="34"/>
      <c r="H251" s="34"/>
      <c r="I251" s="34"/>
      <c r="J251" s="34"/>
      <c r="K251" s="34"/>
      <c r="L251" s="34"/>
      <c r="M251" s="34"/>
      <c r="N251" s="34"/>
      <c r="O251" s="34"/>
    </row>
    <row r="252" spans="1:15">
      <c r="A252" s="34"/>
      <c r="B252" s="34"/>
      <c r="C252" s="34"/>
      <c r="D252" s="34"/>
      <c r="E252" s="34"/>
      <c r="F252" s="34"/>
      <c r="G252" s="34"/>
      <c r="H252" s="34"/>
      <c r="I252" s="34"/>
      <c r="J252" s="34"/>
      <c r="K252" s="34"/>
      <c r="L252" s="34"/>
      <c r="M252" s="34"/>
      <c r="N252" s="34"/>
      <c r="O252" s="34"/>
    </row>
    <row r="253" spans="1:15">
      <c r="A253" s="34"/>
      <c r="B253" s="34"/>
      <c r="C253" s="34"/>
      <c r="D253" s="34"/>
      <c r="E253" s="34"/>
      <c r="F253" s="34"/>
      <c r="G253" s="34"/>
      <c r="H253" s="34"/>
      <c r="I253" s="34"/>
      <c r="J253" s="34"/>
      <c r="K253" s="34"/>
      <c r="L253" s="34"/>
      <c r="M253" s="34"/>
      <c r="N253" s="34"/>
      <c r="O253" s="34"/>
    </row>
    <row r="254" spans="1:15">
      <c r="A254" s="34"/>
      <c r="B254" s="34"/>
      <c r="C254" s="34"/>
      <c r="D254" s="34"/>
      <c r="E254" s="34"/>
      <c r="F254" s="34"/>
      <c r="G254" s="34"/>
      <c r="H254" s="34"/>
      <c r="I254" s="34"/>
      <c r="J254" s="34"/>
      <c r="K254" s="34"/>
      <c r="L254" s="34"/>
      <c r="M254" s="34"/>
      <c r="N254" s="34"/>
      <c r="O254" s="34"/>
    </row>
    <row r="255" spans="1:15">
      <c r="A255" s="34"/>
      <c r="B255" s="34"/>
      <c r="C255" s="34"/>
      <c r="D255" s="34"/>
      <c r="E255" s="34"/>
      <c r="F255" s="34"/>
      <c r="G255" s="34"/>
      <c r="H255" s="34"/>
      <c r="I255" s="34"/>
      <c r="J255" s="34"/>
      <c r="K255" s="34"/>
      <c r="L255" s="34"/>
      <c r="M255" s="34"/>
      <c r="N255" s="34"/>
      <c r="O255" s="34"/>
    </row>
    <row r="256" spans="1:15">
      <c r="A256" s="34"/>
      <c r="B256" s="34"/>
      <c r="C256" s="34"/>
      <c r="D256" s="34"/>
      <c r="E256" s="34"/>
      <c r="F256" s="34"/>
      <c r="G256" s="34"/>
      <c r="H256" s="34"/>
      <c r="I256" s="34"/>
      <c r="J256" s="34"/>
      <c r="K256" s="34"/>
      <c r="L256" s="34"/>
      <c r="M256" s="34"/>
      <c r="N256" s="34"/>
      <c r="O256" s="34"/>
    </row>
    <row r="257" spans="1:15">
      <c r="A257" s="34"/>
      <c r="B257" s="34"/>
      <c r="C257" s="34"/>
      <c r="D257" s="34"/>
      <c r="E257" s="34"/>
      <c r="F257" s="34"/>
      <c r="G257" s="34"/>
      <c r="H257" s="34"/>
      <c r="I257" s="34"/>
      <c r="J257" s="34"/>
      <c r="K257" s="34"/>
      <c r="L257" s="34"/>
      <c r="M257" s="34"/>
      <c r="N257" s="34"/>
      <c r="O257" s="34"/>
    </row>
    <row r="258" spans="1:15">
      <c r="A258" s="34"/>
      <c r="B258" s="34"/>
      <c r="C258" s="34"/>
      <c r="D258" s="34"/>
      <c r="E258" s="34"/>
      <c r="F258" s="34"/>
      <c r="G258" s="34"/>
      <c r="H258" s="34"/>
      <c r="I258" s="34"/>
      <c r="J258" s="34"/>
      <c r="K258" s="34"/>
      <c r="L258" s="34"/>
      <c r="M258" s="34"/>
      <c r="N258" s="34"/>
      <c r="O258" s="34"/>
    </row>
    <row r="259" spans="1:15">
      <c r="A259" s="34"/>
      <c r="B259" s="34"/>
      <c r="C259" s="34"/>
      <c r="D259" s="34"/>
      <c r="E259" s="34"/>
      <c r="F259" s="34"/>
      <c r="G259" s="34"/>
      <c r="H259" s="34"/>
      <c r="I259" s="34"/>
      <c r="J259" s="34"/>
      <c r="K259" s="34"/>
      <c r="L259" s="34"/>
      <c r="M259" s="34"/>
      <c r="N259" s="34"/>
      <c r="O259" s="34"/>
    </row>
    <row r="260" spans="1:15">
      <c r="A260" s="34"/>
      <c r="B260" s="34"/>
      <c r="C260" s="34"/>
      <c r="D260" s="34"/>
      <c r="E260" s="34"/>
      <c r="F260" s="34"/>
      <c r="G260" s="34"/>
      <c r="H260" s="34"/>
      <c r="I260" s="34"/>
      <c r="J260" s="34"/>
      <c r="K260" s="34"/>
      <c r="L260" s="34"/>
      <c r="M260" s="34"/>
      <c r="N260" s="34"/>
      <c r="O260" s="34"/>
    </row>
    <row r="261" spans="1:15">
      <c r="A261" s="34"/>
      <c r="B261" s="34"/>
      <c r="C261" s="34"/>
      <c r="D261" s="34"/>
      <c r="E261" s="34"/>
      <c r="F261" s="34"/>
      <c r="G261" s="34"/>
      <c r="H261" s="34"/>
      <c r="I261" s="34"/>
      <c r="J261" s="34"/>
      <c r="K261" s="34"/>
      <c r="L261" s="34"/>
      <c r="M261" s="34"/>
      <c r="N261" s="34"/>
      <c r="O261" s="34"/>
    </row>
    <row r="262" spans="1:15">
      <c r="A262" s="34"/>
      <c r="B262" s="34"/>
      <c r="C262" s="34"/>
      <c r="D262" s="34"/>
      <c r="E262" s="34"/>
      <c r="F262" s="34"/>
      <c r="G262" s="34"/>
      <c r="H262" s="34"/>
      <c r="I262" s="34"/>
      <c r="J262" s="34"/>
      <c r="K262" s="34"/>
      <c r="L262" s="34"/>
      <c r="M262" s="34"/>
      <c r="N262" s="34"/>
      <c r="O262" s="34"/>
    </row>
    <row r="263" spans="1:15">
      <c r="A263" s="34"/>
      <c r="B263" s="34"/>
      <c r="C263" s="34"/>
      <c r="D263" s="34"/>
      <c r="E263" s="34"/>
      <c r="F263" s="34"/>
      <c r="G263" s="34"/>
      <c r="H263" s="34"/>
      <c r="I263" s="34"/>
      <c r="J263" s="34"/>
      <c r="K263" s="34"/>
      <c r="L263" s="34"/>
      <c r="M263" s="34"/>
      <c r="N263" s="34"/>
      <c r="O263" s="34"/>
    </row>
    <row r="264" spans="1:15">
      <c r="B264" s="34"/>
      <c r="C264" s="34"/>
      <c r="D264" s="34"/>
      <c r="E264" s="34"/>
      <c r="F264" s="34"/>
      <c r="G264" s="34"/>
      <c r="H264" s="34"/>
      <c r="I264" s="34"/>
      <c r="J264" s="34"/>
      <c r="K264" s="34"/>
      <c r="L264" s="34"/>
      <c r="M264" s="34"/>
      <c r="N264" s="34"/>
      <c r="O264" s="34"/>
    </row>
    <row r="265" spans="1:15">
      <c r="B265" s="34"/>
      <c r="C265" s="34"/>
      <c r="D265" s="34"/>
      <c r="E265" s="34"/>
      <c r="F265" s="34"/>
      <c r="G265" s="34"/>
      <c r="H265" s="34"/>
      <c r="I265" s="34"/>
      <c r="J265" s="34"/>
      <c r="K265" s="34"/>
      <c r="L265" s="34"/>
      <c r="M265" s="34"/>
      <c r="N265" s="34"/>
      <c r="O265" s="34"/>
    </row>
    <row r="266" spans="1:15">
      <c r="B266" s="34"/>
      <c r="C266" s="34"/>
      <c r="D266" s="34"/>
      <c r="E266" s="34"/>
      <c r="F266" s="34"/>
      <c r="G266" s="34"/>
      <c r="H266" s="34"/>
      <c r="I266" s="34"/>
      <c r="J266" s="34"/>
      <c r="K266" s="34"/>
      <c r="L266" s="34"/>
      <c r="M266" s="34"/>
      <c r="N266" s="34"/>
      <c r="O266" s="34"/>
    </row>
    <row r="267" spans="1:15">
      <c r="B267" s="34"/>
      <c r="C267" s="34"/>
      <c r="D267" s="34"/>
      <c r="E267" s="34"/>
      <c r="F267" s="34"/>
      <c r="G267" s="34"/>
      <c r="H267" s="34"/>
      <c r="I267" s="34"/>
      <c r="J267" s="34"/>
      <c r="K267" s="34"/>
      <c r="L267" s="34"/>
      <c r="M267" s="34"/>
      <c r="N267" s="34"/>
      <c r="O267" s="34"/>
    </row>
    <row r="268" spans="1:15">
      <c r="B268" s="34"/>
      <c r="C268" s="34"/>
      <c r="D268" s="34"/>
      <c r="E268" s="34"/>
      <c r="F268" s="34"/>
      <c r="G268" s="34"/>
      <c r="H268" s="34"/>
      <c r="I268" s="34"/>
      <c r="J268" s="34"/>
      <c r="K268" s="34"/>
      <c r="L268" s="34"/>
      <c r="M268" s="34"/>
      <c r="N268" s="34"/>
      <c r="O268" s="34"/>
    </row>
    <row r="269" spans="1:15">
      <c r="B269" s="34"/>
      <c r="C269" s="34"/>
      <c r="D269" s="34"/>
      <c r="E269" s="34"/>
      <c r="F269" s="34"/>
      <c r="G269" s="34"/>
      <c r="H269" s="34"/>
      <c r="I269" s="34"/>
      <c r="J269" s="34"/>
      <c r="K269" s="34"/>
      <c r="L269" s="34"/>
      <c r="M269" s="34"/>
      <c r="N269" s="34"/>
      <c r="O269" s="34"/>
    </row>
    <row r="270" spans="1:15">
      <c r="B270" s="34"/>
      <c r="C270" s="34"/>
      <c r="D270" s="34"/>
      <c r="E270" s="34"/>
      <c r="F270" s="34"/>
      <c r="G270" s="34"/>
      <c r="H270" s="34"/>
      <c r="I270" s="34"/>
      <c r="J270" s="34"/>
      <c r="K270" s="34"/>
      <c r="L270" s="34"/>
      <c r="M270" s="34"/>
      <c r="N270" s="34"/>
      <c r="O270" s="34"/>
    </row>
    <row r="271" spans="1:15">
      <c r="B271" s="34"/>
      <c r="C271" s="34"/>
      <c r="D271" s="34"/>
      <c r="E271" s="34"/>
      <c r="F271" s="34"/>
      <c r="G271" s="34"/>
      <c r="H271" s="34"/>
      <c r="I271" s="34"/>
      <c r="J271" s="34"/>
      <c r="K271" s="34"/>
      <c r="L271" s="34"/>
      <c r="M271" s="34"/>
      <c r="N271" s="34"/>
      <c r="O271" s="34"/>
    </row>
    <row r="272" spans="1:15">
      <c r="B272" s="34"/>
      <c r="C272" s="34"/>
      <c r="D272" s="34"/>
      <c r="E272" s="34"/>
      <c r="F272" s="34"/>
      <c r="G272" s="34"/>
      <c r="H272" s="34"/>
      <c r="I272" s="34"/>
      <c r="J272" s="34"/>
      <c r="K272" s="34"/>
      <c r="L272" s="34"/>
      <c r="M272" s="34"/>
      <c r="N272" s="34"/>
      <c r="O272" s="34"/>
    </row>
    <row r="273" spans="2:15">
      <c r="B273" s="34"/>
      <c r="C273" s="34"/>
      <c r="D273" s="34"/>
      <c r="E273" s="34"/>
      <c r="F273" s="34"/>
      <c r="G273" s="34"/>
      <c r="H273" s="34"/>
      <c r="I273" s="34"/>
      <c r="J273" s="34"/>
      <c r="K273" s="34"/>
      <c r="L273" s="34"/>
      <c r="M273" s="34"/>
      <c r="N273" s="34"/>
      <c r="O273" s="34"/>
    </row>
    <row r="274" spans="2:15">
      <c r="B274" s="34"/>
      <c r="C274" s="34"/>
      <c r="D274" s="34"/>
      <c r="E274" s="34"/>
      <c r="F274" s="34"/>
      <c r="G274" s="34"/>
      <c r="H274" s="34"/>
      <c r="I274" s="34"/>
      <c r="J274" s="34"/>
      <c r="K274" s="34"/>
      <c r="L274" s="34"/>
      <c r="M274" s="34"/>
      <c r="N274" s="34"/>
      <c r="O274" s="34"/>
    </row>
    <row r="275" spans="2:15">
      <c r="B275" s="34"/>
      <c r="C275" s="34"/>
      <c r="D275" s="34"/>
      <c r="E275" s="34"/>
      <c r="F275" s="34"/>
      <c r="G275" s="34"/>
      <c r="H275" s="34"/>
      <c r="I275" s="34"/>
      <c r="J275" s="34"/>
      <c r="K275" s="34"/>
      <c r="L275" s="34"/>
      <c r="M275" s="34"/>
      <c r="N275" s="34"/>
      <c r="O275" s="34"/>
    </row>
    <row r="276" spans="2:15">
      <c r="B276" s="34"/>
      <c r="C276" s="34"/>
      <c r="D276" s="34"/>
      <c r="E276" s="34"/>
      <c r="F276" s="34"/>
      <c r="G276" s="34"/>
      <c r="H276" s="34"/>
      <c r="I276" s="34"/>
      <c r="J276" s="34"/>
      <c r="K276" s="34"/>
      <c r="L276" s="34"/>
      <c r="M276" s="34"/>
      <c r="N276" s="34"/>
      <c r="O276" s="34"/>
    </row>
    <row r="277" spans="2:15">
      <c r="B277" s="34"/>
      <c r="C277" s="34"/>
      <c r="D277" s="34"/>
      <c r="E277" s="34"/>
      <c r="F277" s="34"/>
      <c r="G277" s="34"/>
      <c r="H277" s="34"/>
      <c r="I277" s="34"/>
      <c r="J277" s="34"/>
      <c r="K277" s="34"/>
      <c r="L277" s="34"/>
      <c r="M277" s="34"/>
      <c r="N277" s="34"/>
      <c r="O277" s="34"/>
    </row>
    <row r="278" spans="2:15">
      <c r="B278" s="34"/>
      <c r="C278" s="34"/>
      <c r="D278" s="34"/>
      <c r="E278" s="34"/>
      <c r="F278" s="34"/>
      <c r="G278" s="34"/>
      <c r="H278" s="34"/>
      <c r="I278" s="34"/>
      <c r="J278" s="34"/>
      <c r="K278" s="34"/>
      <c r="L278" s="34"/>
      <c r="M278" s="34"/>
      <c r="N278" s="34"/>
      <c r="O278" s="34"/>
    </row>
    <row r="279" spans="2:15">
      <c r="B279" s="34"/>
      <c r="C279" s="34"/>
      <c r="D279" s="34"/>
      <c r="E279" s="34"/>
      <c r="F279" s="34"/>
      <c r="G279" s="34"/>
      <c r="H279" s="34"/>
      <c r="I279" s="34"/>
      <c r="J279" s="34"/>
      <c r="K279" s="34"/>
      <c r="L279" s="34"/>
      <c r="M279" s="34"/>
      <c r="N279" s="34"/>
      <c r="O279" s="34"/>
    </row>
    <row r="280" spans="2:15">
      <c r="B280" s="34"/>
      <c r="C280" s="34"/>
      <c r="D280" s="34"/>
      <c r="E280" s="34"/>
      <c r="F280" s="34"/>
      <c r="G280" s="34"/>
      <c r="H280" s="34"/>
      <c r="I280" s="34"/>
      <c r="J280" s="34"/>
      <c r="K280" s="34"/>
      <c r="L280" s="34"/>
      <c r="M280" s="34"/>
      <c r="N280" s="34"/>
      <c r="O280" s="34"/>
    </row>
    <row r="281" spans="2:15">
      <c r="B281" s="34"/>
      <c r="C281" s="34"/>
      <c r="D281" s="34"/>
      <c r="E281" s="34"/>
      <c r="F281" s="34"/>
      <c r="G281" s="34"/>
      <c r="H281" s="34"/>
      <c r="I281" s="34"/>
      <c r="J281" s="34"/>
      <c r="K281" s="34"/>
      <c r="L281" s="34"/>
      <c r="M281" s="34"/>
      <c r="N281" s="34"/>
      <c r="O281" s="34"/>
    </row>
    <row r="282" spans="2:15">
      <c r="B282" s="34"/>
      <c r="C282" s="34"/>
      <c r="D282" s="34"/>
      <c r="E282" s="34"/>
      <c r="F282" s="34"/>
      <c r="G282" s="34"/>
      <c r="H282" s="34"/>
      <c r="I282" s="34"/>
      <c r="J282" s="34"/>
      <c r="K282" s="34"/>
      <c r="L282" s="34"/>
      <c r="M282" s="34"/>
      <c r="N282" s="34"/>
      <c r="O282" s="34"/>
    </row>
    <row r="283" spans="2:15">
      <c r="B283" s="34"/>
      <c r="C283" s="34"/>
      <c r="D283" s="34"/>
      <c r="E283" s="34"/>
      <c r="F283" s="34"/>
      <c r="G283" s="34"/>
      <c r="H283" s="34"/>
      <c r="I283" s="34"/>
      <c r="J283" s="34"/>
      <c r="K283" s="34"/>
      <c r="L283" s="34"/>
      <c r="M283" s="34"/>
      <c r="N283" s="34"/>
      <c r="O283" s="34"/>
    </row>
    <row r="284" spans="2:15">
      <c r="B284" s="34"/>
      <c r="C284" s="34"/>
      <c r="D284" s="34"/>
      <c r="E284" s="34"/>
      <c r="F284" s="34"/>
      <c r="G284" s="34"/>
      <c r="H284" s="34"/>
      <c r="I284" s="34"/>
      <c r="J284" s="34"/>
      <c r="K284" s="34"/>
      <c r="L284" s="34"/>
      <c r="M284" s="34"/>
      <c r="N284" s="34"/>
      <c r="O284" s="34"/>
    </row>
    <row r="285" spans="2:15">
      <c r="B285" s="34"/>
      <c r="C285" s="34"/>
      <c r="D285" s="34"/>
      <c r="E285" s="34"/>
      <c r="F285" s="34"/>
      <c r="G285" s="34"/>
      <c r="H285" s="34"/>
      <c r="I285" s="34"/>
      <c r="J285" s="34"/>
      <c r="K285" s="34"/>
      <c r="L285" s="34"/>
      <c r="M285" s="34"/>
      <c r="N285" s="34"/>
      <c r="O285" s="34"/>
    </row>
    <row r="286" spans="2:15">
      <c r="B286" s="34"/>
      <c r="C286" s="34"/>
      <c r="D286" s="34"/>
      <c r="E286" s="34"/>
      <c r="F286" s="34"/>
      <c r="G286" s="34"/>
      <c r="H286" s="34"/>
      <c r="I286" s="34"/>
      <c r="J286" s="34"/>
      <c r="K286" s="34"/>
      <c r="L286" s="34"/>
      <c r="M286" s="34"/>
      <c r="N286" s="34"/>
      <c r="O286" s="34"/>
    </row>
    <row r="287" spans="2:15">
      <c r="B287" s="34"/>
      <c r="C287" s="34"/>
      <c r="D287" s="34"/>
      <c r="E287" s="34"/>
      <c r="F287" s="34"/>
      <c r="G287" s="34"/>
      <c r="H287" s="34"/>
      <c r="I287" s="34"/>
      <c r="J287" s="34"/>
      <c r="K287" s="34"/>
      <c r="L287" s="34"/>
      <c r="M287" s="34"/>
      <c r="N287" s="34"/>
      <c r="O287" s="34"/>
    </row>
    <row r="288" spans="2:15">
      <c r="B288" s="34"/>
      <c r="C288" s="34"/>
      <c r="D288" s="34"/>
      <c r="E288" s="34"/>
      <c r="F288" s="34"/>
      <c r="G288" s="34"/>
      <c r="H288" s="34"/>
      <c r="I288" s="34"/>
      <c r="J288" s="34"/>
      <c r="K288" s="34"/>
      <c r="L288" s="34"/>
      <c r="M288" s="34"/>
      <c r="N288" s="34"/>
      <c r="O288" s="34"/>
    </row>
    <row r="289" spans="2:15">
      <c r="B289" s="34"/>
      <c r="C289" s="34"/>
      <c r="D289" s="34"/>
      <c r="E289" s="34"/>
      <c r="F289" s="34"/>
      <c r="G289" s="34"/>
      <c r="H289" s="34"/>
      <c r="I289" s="34"/>
      <c r="J289" s="34"/>
      <c r="K289" s="34"/>
      <c r="L289" s="34"/>
      <c r="M289" s="34"/>
      <c r="N289" s="34"/>
      <c r="O289" s="34"/>
    </row>
    <row r="290" spans="2:15">
      <c r="B290" s="34"/>
      <c r="C290" s="34"/>
      <c r="D290" s="34"/>
      <c r="E290" s="34"/>
      <c r="F290" s="34"/>
      <c r="G290" s="34"/>
      <c r="H290" s="34"/>
      <c r="I290" s="34"/>
      <c r="J290" s="34"/>
      <c r="K290" s="34"/>
      <c r="L290" s="34"/>
      <c r="M290" s="34"/>
      <c r="N290" s="34"/>
      <c r="O290" s="34"/>
    </row>
    <row r="291" spans="2:15">
      <c r="B291" s="34"/>
      <c r="C291" s="34"/>
      <c r="D291" s="34"/>
      <c r="E291" s="34"/>
      <c r="F291" s="34"/>
      <c r="G291" s="34"/>
      <c r="H291" s="34"/>
      <c r="I291" s="34"/>
      <c r="J291" s="34"/>
      <c r="K291" s="34"/>
      <c r="L291" s="34"/>
      <c r="M291" s="34"/>
      <c r="N291" s="34"/>
      <c r="O291" s="34"/>
    </row>
    <row r="292" spans="2:15">
      <c r="B292" s="34"/>
      <c r="C292" s="34"/>
      <c r="D292" s="34"/>
      <c r="E292" s="34"/>
      <c r="F292" s="34"/>
      <c r="G292" s="34"/>
      <c r="H292" s="34"/>
      <c r="I292" s="34"/>
      <c r="J292" s="34"/>
      <c r="K292" s="34"/>
      <c r="L292" s="34"/>
      <c r="M292" s="34"/>
      <c r="N292" s="34"/>
      <c r="O292" s="34"/>
    </row>
    <row r="293" spans="2:15">
      <c r="B293" s="34"/>
      <c r="C293" s="34"/>
      <c r="D293" s="34"/>
      <c r="E293" s="34"/>
      <c r="F293" s="34"/>
      <c r="G293" s="34"/>
      <c r="H293" s="34"/>
      <c r="I293" s="34"/>
      <c r="J293" s="34"/>
      <c r="K293" s="34"/>
      <c r="L293" s="34"/>
      <c r="M293" s="34"/>
      <c r="N293" s="34"/>
      <c r="O293" s="34"/>
    </row>
    <row r="294" spans="2:15">
      <c r="B294" s="34"/>
      <c r="C294" s="34"/>
      <c r="D294" s="34"/>
      <c r="E294" s="34"/>
      <c r="F294" s="34"/>
      <c r="G294" s="34"/>
      <c r="H294" s="34"/>
      <c r="I294" s="34"/>
      <c r="J294" s="34"/>
      <c r="K294" s="34"/>
      <c r="L294" s="34"/>
      <c r="M294" s="34"/>
      <c r="N294" s="34"/>
      <c r="O294" s="34"/>
    </row>
    <row r="295" spans="2:15">
      <c r="B295" s="34"/>
      <c r="C295" s="34"/>
      <c r="D295" s="34"/>
      <c r="E295" s="34"/>
      <c r="F295" s="34"/>
      <c r="G295" s="34"/>
      <c r="H295" s="34"/>
      <c r="I295" s="34"/>
      <c r="J295" s="34"/>
      <c r="K295" s="34"/>
      <c r="L295" s="34"/>
      <c r="M295" s="34"/>
      <c r="N295" s="34"/>
      <c r="O295" s="34"/>
    </row>
    <row r="296" spans="2:15">
      <c r="B296" s="34"/>
      <c r="C296" s="34"/>
      <c r="D296" s="34"/>
      <c r="E296" s="34"/>
      <c r="F296" s="34"/>
      <c r="G296" s="34"/>
      <c r="H296" s="34"/>
      <c r="I296" s="34"/>
      <c r="J296" s="34"/>
      <c r="K296" s="34"/>
      <c r="L296" s="34"/>
      <c r="M296" s="34"/>
      <c r="N296" s="34"/>
      <c r="O296" s="34"/>
    </row>
    <row r="297" spans="2:15">
      <c r="B297" s="34"/>
      <c r="C297" s="34"/>
      <c r="D297" s="34"/>
      <c r="E297" s="34"/>
      <c r="F297" s="34"/>
      <c r="G297" s="34"/>
      <c r="H297" s="34"/>
      <c r="I297" s="34"/>
      <c r="J297" s="34"/>
      <c r="K297" s="34"/>
      <c r="L297" s="34"/>
      <c r="M297" s="34"/>
      <c r="N297" s="34"/>
      <c r="O297" s="34"/>
    </row>
    <row r="298" spans="2:15">
      <c r="B298" s="34"/>
      <c r="C298" s="34"/>
      <c r="D298" s="34"/>
      <c r="E298" s="34"/>
      <c r="F298" s="34"/>
      <c r="G298" s="34"/>
      <c r="H298" s="34"/>
      <c r="I298" s="34"/>
      <c r="J298" s="34"/>
      <c r="K298" s="34"/>
      <c r="L298" s="34"/>
      <c r="M298" s="34"/>
      <c r="N298" s="34"/>
      <c r="O298" s="34"/>
    </row>
    <row r="299" spans="2:15">
      <c r="B299" s="34"/>
      <c r="C299" s="34"/>
      <c r="D299" s="34"/>
      <c r="E299" s="34"/>
      <c r="F299" s="34"/>
      <c r="G299" s="34"/>
      <c r="H299" s="34"/>
      <c r="I299" s="34"/>
      <c r="J299" s="34"/>
      <c r="K299" s="34"/>
      <c r="L299" s="34"/>
      <c r="M299" s="34"/>
      <c r="N299" s="34"/>
      <c r="O299" s="34"/>
    </row>
    <row r="300" spans="2:15">
      <c r="B300" s="34"/>
      <c r="C300" s="34"/>
      <c r="D300" s="34"/>
      <c r="E300" s="34"/>
      <c r="F300" s="34"/>
      <c r="G300" s="34"/>
      <c r="H300" s="34"/>
      <c r="I300" s="34"/>
      <c r="J300" s="34"/>
      <c r="K300" s="34"/>
      <c r="L300" s="34"/>
      <c r="M300" s="34"/>
      <c r="N300" s="34"/>
      <c r="O300" s="34"/>
    </row>
    <row r="301" spans="2:15">
      <c r="B301" s="34"/>
      <c r="C301" s="34"/>
      <c r="D301" s="34"/>
      <c r="E301" s="34"/>
      <c r="F301" s="34"/>
      <c r="G301" s="34"/>
      <c r="H301" s="34"/>
      <c r="I301" s="34"/>
      <c r="J301" s="34"/>
      <c r="K301" s="34"/>
      <c r="L301" s="34"/>
      <c r="M301" s="34"/>
      <c r="N301" s="34"/>
      <c r="O301" s="34"/>
    </row>
    <row r="302" spans="2:15">
      <c r="B302" s="34"/>
      <c r="C302" s="34"/>
      <c r="D302" s="34"/>
      <c r="E302" s="34"/>
      <c r="F302" s="34"/>
      <c r="G302" s="34"/>
      <c r="H302" s="34"/>
      <c r="I302" s="34"/>
      <c r="J302" s="34"/>
      <c r="K302" s="34"/>
      <c r="L302" s="34"/>
      <c r="M302" s="34"/>
      <c r="N302" s="34"/>
      <c r="O302" s="34"/>
    </row>
    <row r="303" spans="2:15">
      <c r="B303" s="34"/>
      <c r="C303" s="34"/>
      <c r="D303" s="34"/>
      <c r="E303" s="34"/>
      <c r="F303" s="34"/>
      <c r="G303" s="34"/>
      <c r="H303" s="34"/>
      <c r="I303" s="34"/>
      <c r="J303" s="34"/>
      <c r="K303" s="34"/>
      <c r="L303" s="34"/>
      <c r="M303" s="34"/>
      <c r="N303" s="34"/>
      <c r="O303" s="34"/>
    </row>
    <row r="304" spans="2:15">
      <c r="B304" s="34"/>
      <c r="C304" s="34"/>
      <c r="D304" s="34"/>
      <c r="E304" s="34"/>
      <c r="F304" s="34"/>
      <c r="G304" s="34"/>
      <c r="H304" s="34"/>
      <c r="I304" s="34"/>
      <c r="J304" s="34"/>
      <c r="K304" s="34"/>
      <c r="L304" s="34"/>
      <c r="M304" s="34"/>
      <c r="N304" s="34"/>
      <c r="O304" s="34"/>
    </row>
    <row r="305" spans="2:15">
      <c r="B305" s="34"/>
      <c r="C305" s="34"/>
      <c r="D305" s="34"/>
      <c r="E305" s="34"/>
      <c r="F305" s="34"/>
      <c r="G305" s="34"/>
      <c r="H305" s="34"/>
      <c r="I305" s="34"/>
      <c r="J305" s="34"/>
      <c r="K305" s="34"/>
      <c r="L305" s="34"/>
      <c r="M305" s="34"/>
      <c r="N305" s="34"/>
      <c r="O305" s="34"/>
    </row>
    <row r="306" spans="2:15">
      <c r="B306" s="34"/>
      <c r="C306" s="34"/>
      <c r="D306" s="34"/>
      <c r="E306" s="34"/>
      <c r="F306" s="34"/>
      <c r="G306" s="34"/>
      <c r="H306" s="34"/>
      <c r="I306" s="34"/>
      <c r="J306" s="34"/>
      <c r="K306" s="34"/>
      <c r="L306" s="34"/>
      <c r="M306" s="34"/>
      <c r="N306" s="34"/>
      <c r="O306" s="34"/>
    </row>
    <row r="307" spans="2:15">
      <c r="B307" s="34"/>
      <c r="C307" s="34"/>
      <c r="D307" s="34"/>
      <c r="E307" s="34"/>
      <c r="F307" s="34"/>
      <c r="G307" s="34"/>
      <c r="H307" s="34"/>
      <c r="I307" s="34"/>
      <c r="J307" s="34"/>
      <c r="K307" s="34"/>
      <c r="L307" s="34"/>
      <c r="M307" s="34"/>
      <c r="N307" s="34"/>
      <c r="O307" s="34"/>
    </row>
    <row r="308" spans="2:15">
      <c r="B308" s="34"/>
      <c r="C308" s="34"/>
      <c r="D308" s="34"/>
      <c r="E308" s="34"/>
      <c r="F308" s="34"/>
      <c r="G308" s="34"/>
      <c r="H308" s="34"/>
      <c r="I308" s="34"/>
      <c r="J308" s="34"/>
      <c r="K308" s="34"/>
      <c r="L308" s="34"/>
      <c r="M308" s="34"/>
      <c r="N308" s="34"/>
      <c r="O308" s="34"/>
    </row>
    <row r="309" spans="2:15">
      <c r="B309" s="34"/>
      <c r="C309" s="34"/>
      <c r="D309" s="34"/>
      <c r="E309" s="34"/>
      <c r="F309" s="34"/>
      <c r="G309" s="34"/>
      <c r="H309" s="34"/>
      <c r="I309" s="34"/>
      <c r="J309" s="34"/>
      <c r="K309" s="34"/>
      <c r="L309" s="34"/>
      <c r="M309" s="34"/>
      <c r="N309" s="34"/>
      <c r="O309" s="34"/>
    </row>
    <row r="310" spans="2:15">
      <c r="B310" s="34"/>
      <c r="C310" s="34"/>
      <c r="D310" s="34"/>
      <c r="E310" s="34"/>
      <c r="F310" s="34"/>
      <c r="G310" s="34"/>
      <c r="H310" s="34"/>
      <c r="I310" s="34"/>
      <c r="J310" s="34"/>
      <c r="K310" s="34"/>
      <c r="L310" s="34"/>
      <c r="M310" s="34"/>
      <c r="N310" s="34"/>
      <c r="O310" s="34"/>
    </row>
    <row r="311" spans="2:15">
      <c r="B311" s="34"/>
      <c r="C311" s="34"/>
      <c r="D311" s="34"/>
      <c r="E311" s="34"/>
      <c r="F311" s="34"/>
      <c r="G311" s="34"/>
      <c r="H311" s="34"/>
      <c r="I311" s="34"/>
      <c r="J311" s="34"/>
      <c r="K311" s="34"/>
      <c r="L311" s="34"/>
      <c r="M311" s="34"/>
      <c r="N311" s="34"/>
      <c r="O311" s="34"/>
    </row>
    <row r="312" spans="2:15">
      <c r="B312" s="34"/>
      <c r="C312" s="34"/>
      <c r="D312" s="34"/>
      <c r="E312" s="34"/>
      <c r="F312" s="34"/>
      <c r="G312" s="34"/>
      <c r="H312" s="34"/>
      <c r="I312" s="34"/>
      <c r="J312" s="34"/>
      <c r="K312" s="34"/>
      <c r="L312" s="34"/>
      <c r="M312" s="34"/>
      <c r="N312" s="34"/>
      <c r="O312" s="34"/>
    </row>
    <row r="313" spans="2:15">
      <c r="B313" s="34"/>
      <c r="C313" s="34"/>
      <c r="D313" s="34"/>
      <c r="E313" s="34"/>
      <c r="F313" s="34"/>
      <c r="G313" s="34"/>
      <c r="H313" s="34"/>
      <c r="I313" s="34"/>
      <c r="J313" s="34"/>
      <c r="K313" s="34"/>
      <c r="L313" s="34"/>
      <c r="M313" s="34"/>
      <c r="N313" s="34"/>
      <c r="O313" s="34"/>
    </row>
    <row r="314" spans="2:15">
      <c r="B314" s="34"/>
      <c r="C314" s="34"/>
      <c r="D314" s="34"/>
      <c r="E314" s="34"/>
      <c r="F314" s="34"/>
      <c r="G314" s="34"/>
      <c r="H314" s="34"/>
      <c r="I314" s="34"/>
      <c r="J314" s="34"/>
      <c r="K314" s="34"/>
      <c r="L314" s="34"/>
      <c r="M314" s="34"/>
      <c r="N314" s="34"/>
      <c r="O314" s="34"/>
    </row>
    <row r="315" spans="2:15">
      <c r="B315" s="34"/>
      <c r="C315" s="34"/>
      <c r="D315" s="34"/>
      <c r="E315" s="34"/>
      <c r="F315" s="34"/>
      <c r="G315" s="34"/>
      <c r="H315" s="34"/>
      <c r="I315" s="34"/>
      <c r="J315" s="34"/>
      <c r="K315" s="34"/>
      <c r="L315" s="34"/>
      <c r="M315" s="34"/>
      <c r="N315" s="34"/>
      <c r="O315" s="34"/>
    </row>
    <row r="316" spans="2:15">
      <c r="B316" s="34"/>
      <c r="C316" s="34"/>
      <c r="D316" s="34"/>
      <c r="E316" s="34"/>
      <c r="F316" s="34"/>
      <c r="G316" s="34"/>
      <c r="H316" s="34"/>
      <c r="I316" s="34"/>
      <c r="J316" s="34"/>
      <c r="K316" s="34"/>
      <c r="L316" s="34"/>
      <c r="M316" s="34"/>
      <c r="N316" s="34"/>
      <c r="O316" s="34"/>
    </row>
    <row r="317" spans="2:15">
      <c r="B317" s="34"/>
      <c r="C317" s="34"/>
      <c r="D317" s="34"/>
      <c r="E317" s="34"/>
      <c r="F317" s="34"/>
      <c r="G317" s="34"/>
      <c r="H317" s="34"/>
      <c r="I317" s="34"/>
      <c r="J317" s="34"/>
      <c r="K317" s="34"/>
      <c r="L317" s="34"/>
      <c r="M317" s="34"/>
      <c r="N317" s="34"/>
      <c r="O317" s="34"/>
    </row>
    <row r="318" spans="2:15">
      <c r="B318" s="34"/>
      <c r="C318" s="34"/>
      <c r="D318" s="34"/>
      <c r="E318" s="34"/>
      <c r="F318" s="34"/>
      <c r="G318" s="34"/>
      <c r="H318" s="34"/>
      <c r="I318" s="34"/>
      <c r="J318" s="34"/>
      <c r="K318" s="34"/>
      <c r="L318" s="34"/>
      <c r="M318" s="34"/>
      <c r="N318" s="34"/>
      <c r="O318" s="34"/>
    </row>
    <row r="319" spans="2:15">
      <c r="B319" s="34"/>
      <c r="C319" s="34"/>
      <c r="D319" s="34"/>
      <c r="E319" s="34"/>
      <c r="F319" s="34"/>
      <c r="G319" s="34"/>
      <c r="H319" s="34"/>
      <c r="I319" s="34"/>
      <c r="J319" s="34"/>
      <c r="K319" s="34"/>
      <c r="L319" s="34"/>
      <c r="M319" s="34"/>
      <c r="N319" s="34"/>
      <c r="O319" s="34"/>
    </row>
    <row r="320" spans="2:15">
      <c r="B320" s="34"/>
      <c r="C320" s="34"/>
      <c r="D320" s="34"/>
      <c r="E320" s="34"/>
      <c r="F320" s="34"/>
      <c r="G320" s="34"/>
      <c r="H320" s="34"/>
      <c r="I320" s="34"/>
      <c r="J320" s="34"/>
      <c r="K320" s="34"/>
      <c r="L320" s="34"/>
      <c r="M320" s="34"/>
      <c r="N320" s="34"/>
      <c r="O320" s="34"/>
    </row>
    <row r="321" spans="2:15">
      <c r="B321" s="34"/>
      <c r="C321" s="34"/>
      <c r="D321" s="34"/>
      <c r="E321" s="34"/>
      <c r="F321" s="34"/>
      <c r="G321" s="34"/>
      <c r="H321" s="34"/>
      <c r="I321" s="34"/>
      <c r="J321" s="34"/>
      <c r="K321" s="34"/>
      <c r="L321" s="34"/>
      <c r="M321" s="34"/>
      <c r="N321" s="34"/>
      <c r="O321" s="34"/>
    </row>
    <row r="322" spans="2:15">
      <c r="B322" s="34"/>
      <c r="C322" s="34"/>
      <c r="D322" s="34"/>
      <c r="E322" s="34"/>
      <c r="F322" s="34"/>
      <c r="G322" s="34"/>
      <c r="H322" s="34"/>
      <c r="I322" s="34"/>
      <c r="J322" s="34"/>
      <c r="K322" s="34"/>
      <c r="L322" s="34"/>
      <c r="M322" s="34"/>
      <c r="N322" s="34"/>
      <c r="O322" s="34"/>
    </row>
    <row r="323" spans="2:15">
      <c r="B323" s="34"/>
      <c r="C323" s="34"/>
      <c r="D323" s="34"/>
      <c r="E323" s="34"/>
      <c r="F323" s="34"/>
      <c r="G323" s="34"/>
      <c r="H323" s="34"/>
      <c r="I323" s="34"/>
      <c r="J323" s="34"/>
      <c r="K323" s="34"/>
      <c r="L323" s="34"/>
      <c r="M323" s="34"/>
      <c r="N323" s="34"/>
      <c r="O323" s="34"/>
    </row>
    <row r="324" spans="2:15">
      <c r="B324" s="34"/>
      <c r="C324" s="34"/>
      <c r="D324" s="34"/>
      <c r="E324" s="34"/>
      <c r="F324" s="34"/>
      <c r="G324" s="34"/>
      <c r="H324" s="34"/>
      <c r="I324" s="34"/>
      <c r="J324" s="34"/>
      <c r="K324" s="34"/>
      <c r="L324" s="34"/>
      <c r="M324" s="34"/>
      <c r="N324" s="34"/>
      <c r="O324" s="34"/>
    </row>
    <row r="325" spans="2:15">
      <c r="B325" s="34"/>
      <c r="C325" s="34"/>
      <c r="D325" s="34"/>
      <c r="E325" s="34"/>
      <c r="F325" s="34"/>
      <c r="G325" s="34"/>
      <c r="H325" s="34"/>
      <c r="I325" s="34"/>
      <c r="J325" s="34"/>
      <c r="K325" s="34"/>
      <c r="L325" s="34"/>
      <c r="M325" s="34"/>
      <c r="N325" s="34"/>
      <c r="O325" s="34"/>
    </row>
    <row r="326" spans="2:15">
      <c r="B326" s="34"/>
      <c r="C326" s="34"/>
      <c r="D326" s="34"/>
      <c r="E326" s="34"/>
      <c r="F326" s="34"/>
      <c r="G326" s="34"/>
      <c r="H326" s="34"/>
      <c r="I326" s="34"/>
      <c r="J326" s="34"/>
      <c r="K326" s="34"/>
      <c r="L326" s="34"/>
      <c r="M326" s="34"/>
      <c r="N326" s="34"/>
      <c r="O326" s="34"/>
    </row>
    <row r="327" spans="2:15">
      <c r="B327" s="34"/>
      <c r="C327" s="34"/>
      <c r="D327" s="34"/>
      <c r="E327" s="34"/>
      <c r="F327" s="34"/>
      <c r="G327" s="34"/>
      <c r="H327" s="34"/>
      <c r="I327" s="34"/>
      <c r="J327" s="34"/>
      <c r="K327" s="34"/>
      <c r="L327" s="34"/>
      <c r="M327" s="34"/>
      <c r="N327" s="34"/>
      <c r="O327" s="34"/>
    </row>
    <row r="328" spans="2:15">
      <c r="B328" s="34"/>
      <c r="C328" s="34"/>
      <c r="D328" s="34"/>
      <c r="E328" s="34"/>
      <c r="F328" s="34"/>
      <c r="G328" s="34"/>
      <c r="H328" s="34"/>
      <c r="I328" s="34"/>
      <c r="J328" s="34"/>
      <c r="K328" s="34"/>
      <c r="L328" s="34"/>
      <c r="M328" s="34"/>
      <c r="N328" s="34"/>
      <c r="O328" s="34"/>
    </row>
    <row r="329" spans="2:15">
      <c r="B329" s="34"/>
      <c r="C329" s="34"/>
      <c r="D329" s="34"/>
      <c r="E329" s="34"/>
      <c r="F329" s="34"/>
      <c r="G329" s="34"/>
      <c r="H329" s="34"/>
      <c r="I329" s="34"/>
      <c r="J329" s="34"/>
      <c r="K329" s="34"/>
      <c r="L329" s="34"/>
      <c r="M329" s="34"/>
      <c r="N329" s="34"/>
      <c r="O329" s="34"/>
    </row>
    <row r="330" spans="2:15">
      <c r="B330" s="34"/>
      <c r="C330" s="34"/>
      <c r="D330" s="34"/>
      <c r="E330" s="34"/>
      <c r="F330" s="34"/>
      <c r="G330" s="34"/>
      <c r="H330" s="34"/>
      <c r="I330" s="34"/>
      <c r="J330" s="34"/>
      <c r="K330" s="34"/>
      <c r="L330" s="34"/>
      <c r="M330" s="34"/>
      <c r="N330" s="34"/>
      <c r="O330" s="34"/>
    </row>
    <row r="331" spans="2:15">
      <c r="B331" s="34"/>
      <c r="C331" s="34"/>
      <c r="D331" s="34"/>
      <c r="E331" s="34"/>
      <c r="F331" s="34"/>
      <c r="G331" s="34"/>
      <c r="H331" s="34"/>
      <c r="I331" s="34"/>
      <c r="J331" s="34"/>
      <c r="K331" s="34"/>
      <c r="L331" s="34"/>
      <c r="M331" s="34"/>
      <c r="N331" s="34"/>
      <c r="O331" s="34"/>
    </row>
    <row r="332" spans="2:15">
      <c r="B332" s="34"/>
      <c r="C332" s="34"/>
      <c r="D332" s="34"/>
      <c r="E332" s="34"/>
      <c r="F332" s="34"/>
      <c r="G332" s="34"/>
      <c r="H332" s="34"/>
      <c r="I332" s="34"/>
      <c r="J332" s="34"/>
      <c r="K332" s="34"/>
      <c r="L332" s="34"/>
      <c r="M332" s="34"/>
      <c r="N332" s="34"/>
      <c r="O332" s="34"/>
    </row>
    <row r="333" spans="2:15">
      <c r="B333" s="34"/>
      <c r="C333" s="34"/>
      <c r="D333" s="34"/>
      <c r="E333" s="34"/>
      <c r="F333" s="34"/>
      <c r="G333" s="34"/>
      <c r="H333" s="34"/>
      <c r="I333" s="34"/>
      <c r="J333" s="34"/>
      <c r="K333" s="34"/>
      <c r="L333" s="34"/>
      <c r="M333" s="34"/>
      <c r="N333" s="34"/>
      <c r="O333" s="34"/>
    </row>
    <row r="334" spans="2:15">
      <c r="B334" s="34"/>
      <c r="C334" s="34"/>
      <c r="D334" s="34"/>
      <c r="E334" s="34"/>
      <c r="F334" s="34"/>
      <c r="G334" s="34"/>
      <c r="H334" s="34"/>
      <c r="I334" s="34"/>
      <c r="J334" s="34"/>
      <c r="K334" s="34"/>
      <c r="L334" s="34"/>
      <c r="M334" s="34"/>
      <c r="N334" s="34"/>
      <c r="O334" s="34"/>
    </row>
    <row r="335" spans="2:15">
      <c r="B335" s="34"/>
      <c r="C335" s="34"/>
      <c r="D335" s="34"/>
      <c r="E335" s="34"/>
      <c r="F335" s="34"/>
      <c r="G335" s="34"/>
      <c r="H335" s="34"/>
      <c r="I335" s="34"/>
      <c r="J335" s="34"/>
      <c r="K335" s="34"/>
      <c r="L335" s="34"/>
      <c r="M335" s="34"/>
      <c r="N335" s="34"/>
      <c r="O335" s="34"/>
    </row>
    <row r="336" spans="2:15">
      <c r="B336" s="34"/>
      <c r="C336" s="34"/>
      <c r="D336" s="34"/>
      <c r="E336" s="34"/>
      <c r="F336" s="34"/>
      <c r="G336" s="34"/>
      <c r="H336" s="34"/>
      <c r="I336" s="34"/>
      <c r="J336" s="34"/>
      <c r="K336" s="34"/>
      <c r="L336" s="34"/>
      <c r="M336" s="34"/>
      <c r="N336" s="34"/>
      <c r="O336" s="34"/>
    </row>
    <row r="337" spans="2:15">
      <c r="B337" s="34"/>
      <c r="C337" s="34"/>
      <c r="D337" s="34"/>
      <c r="E337" s="34"/>
      <c r="F337" s="34"/>
      <c r="G337" s="34"/>
      <c r="H337" s="34"/>
      <c r="I337" s="34"/>
      <c r="J337" s="34"/>
      <c r="K337" s="34"/>
      <c r="L337" s="34"/>
      <c r="M337" s="34"/>
      <c r="N337" s="34"/>
      <c r="O337" s="34"/>
    </row>
    <row r="338" spans="2:15">
      <c r="B338" s="34"/>
      <c r="C338" s="34"/>
      <c r="D338" s="34"/>
      <c r="E338" s="34"/>
      <c r="F338" s="34"/>
      <c r="G338" s="34"/>
      <c r="H338" s="34"/>
      <c r="I338" s="34"/>
      <c r="J338" s="34"/>
      <c r="K338" s="34"/>
      <c r="L338" s="34"/>
      <c r="M338" s="34"/>
      <c r="N338" s="34"/>
      <c r="O338" s="34"/>
    </row>
    <row r="339" spans="2:15">
      <c r="B339" s="34"/>
      <c r="C339" s="34"/>
      <c r="D339" s="34"/>
      <c r="E339" s="34"/>
      <c r="F339" s="34"/>
      <c r="G339" s="34"/>
      <c r="H339" s="34"/>
      <c r="I339" s="34"/>
      <c r="J339" s="34"/>
      <c r="K339" s="34"/>
      <c r="L339" s="34"/>
      <c r="M339" s="34"/>
      <c r="N339" s="34"/>
      <c r="O339" s="34"/>
    </row>
    <row r="340" spans="2:15">
      <c r="B340" s="34"/>
      <c r="C340" s="34"/>
      <c r="D340" s="34"/>
      <c r="E340" s="34"/>
      <c r="F340" s="34"/>
      <c r="G340" s="34"/>
      <c r="H340" s="34"/>
      <c r="I340" s="34"/>
      <c r="J340" s="34"/>
      <c r="K340" s="34"/>
      <c r="L340" s="34"/>
      <c r="M340" s="34"/>
      <c r="N340" s="34"/>
      <c r="O340" s="34"/>
    </row>
    <row r="341" spans="2:15">
      <c r="B341" s="34"/>
      <c r="C341" s="34"/>
      <c r="D341" s="34"/>
      <c r="E341" s="34"/>
      <c r="F341" s="34"/>
      <c r="G341" s="34"/>
      <c r="H341" s="34"/>
      <c r="I341" s="34"/>
      <c r="J341" s="34"/>
      <c r="K341" s="34"/>
      <c r="L341" s="34"/>
      <c r="M341" s="34"/>
      <c r="N341" s="34"/>
      <c r="O341" s="34"/>
    </row>
    <row r="342" spans="2:15">
      <c r="B342" s="34"/>
      <c r="C342" s="34"/>
      <c r="D342" s="34"/>
      <c r="E342" s="34"/>
      <c r="F342" s="34"/>
      <c r="G342" s="34"/>
      <c r="H342" s="34"/>
      <c r="I342" s="34"/>
      <c r="J342" s="34"/>
      <c r="K342" s="34"/>
      <c r="L342" s="34"/>
      <c r="M342" s="34"/>
      <c r="N342" s="34"/>
      <c r="O342" s="34"/>
    </row>
    <row r="343" spans="2:15">
      <c r="B343" s="34"/>
      <c r="C343" s="34"/>
      <c r="D343" s="34"/>
      <c r="E343" s="34"/>
      <c r="F343" s="34"/>
      <c r="G343" s="34"/>
      <c r="H343" s="34"/>
      <c r="I343" s="34"/>
      <c r="J343" s="34"/>
      <c r="K343" s="34"/>
      <c r="L343" s="34"/>
      <c r="M343" s="34"/>
      <c r="N343" s="34"/>
      <c r="O343" s="34"/>
    </row>
    <row r="344" spans="2:15">
      <c r="B344" s="34"/>
      <c r="C344" s="34"/>
      <c r="D344" s="34"/>
      <c r="E344" s="34"/>
      <c r="F344" s="34"/>
      <c r="G344" s="34"/>
      <c r="H344" s="34"/>
      <c r="I344" s="34"/>
      <c r="J344" s="34"/>
      <c r="K344" s="34"/>
      <c r="L344" s="34"/>
      <c r="M344" s="34"/>
      <c r="N344" s="34"/>
      <c r="O344" s="34"/>
    </row>
    <row r="345" spans="2:15">
      <c r="B345" s="34"/>
      <c r="C345" s="34"/>
      <c r="D345" s="34"/>
      <c r="E345" s="34"/>
      <c r="F345" s="34"/>
      <c r="G345" s="34"/>
      <c r="H345" s="34"/>
      <c r="I345" s="34"/>
      <c r="J345" s="34"/>
      <c r="K345" s="34"/>
      <c r="L345" s="34"/>
      <c r="M345" s="34"/>
      <c r="N345" s="34"/>
      <c r="O345" s="34"/>
    </row>
    <row r="346" spans="2:15">
      <c r="B346" s="34"/>
      <c r="C346" s="34"/>
      <c r="D346" s="34"/>
      <c r="E346" s="34"/>
      <c r="F346" s="34"/>
      <c r="G346" s="34"/>
      <c r="H346" s="34"/>
      <c r="I346" s="34"/>
      <c r="J346" s="34"/>
      <c r="K346" s="34"/>
      <c r="L346" s="34"/>
      <c r="M346" s="34"/>
      <c r="N346" s="34"/>
      <c r="O346" s="34"/>
    </row>
    <row r="347" spans="2:15">
      <c r="B347" s="34"/>
      <c r="C347" s="34"/>
      <c r="D347" s="34"/>
      <c r="E347" s="34"/>
      <c r="F347" s="34"/>
      <c r="G347" s="34"/>
      <c r="H347" s="34"/>
      <c r="I347" s="34"/>
      <c r="J347" s="34"/>
      <c r="K347" s="34"/>
      <c r="L347" s="34"/>
      <c r="M347" s="34"/>
      <c r="N347" s="34"/>
      <c r="O347" s="34"/>
    </row>
    <row r="348" spans="2:15">
      <c r="B348" s="34"/>
      <c r="C348" s="34"/>
      <c r="D348" s="34"/>
      <c r="E348" s="34"/>
      <c r="F348" s="34"/>
      <c r="G348" s="34"/>
      <c r="H348" s="34"/>
      <c r="I348" s="34"/>
      <c r="J348" s="34"/>
      <c r="K348" s="34"/>
      <c r="L348" s="34"/>
      <c r="M348" s="34"/>
      <c r="N348" s="34"/>
      <c r="O348" s="34"/>
    </row>
    <row r="349" spans="2:15">
      <c r="B349" s="34"/>
      <c r="C349" s="34"/>
      <c r="D349" s="34"/>
      <c r="E349" s="34"/>
      <c r="F349" s="34"/>
      <c r="G349" s="34"/>
      <c r="H349" s="34"/>
      <c r="I349" s="34"/>
      <c r="J349" s="34"/>
      <c r="K349" s="34"/>
      <c r="L349" s="34"/>
      <c r="M349" s="34"/>
      <c r="N349" s="34"/>
      <c r="O349" s="34"/>
    </row>
    <row r="350" spans="2:15">
      <c r="B350" s="34"/>
      <c r="C350" s="34"/>
      <c r="D350" s="34"/>
      <c r="E350" s="34"/>
      <c r="F350" s="34"/>
      <c r="G350" s="34"/>
      <c r="H350" s="34"/>
      <c r="I350" s="34"/>
      <c r="J350" s="34"/>
      <c r="K350" s="34"/>
      <c r="L350" s="34"/>
      <c r="M350" s="34"/>
      <c r="N350" s="34"/>
      <c r="O350" s="34"/>
    </row>
    <row r="351" spans="2:15">
      <c r="B351" s="34"/>
      <c r="C351" s="34"/>
      <c r="D351" s="34"/>
      <c r="E351" s="34"/>
      <c r="F351" s="34"/>
      <c r="G351" s="34"/>
      <c r="H351" s="34"/>
      <c r="I351" s="34"/>
      <c r="J351" s="34"/>
      <c r="K351" s="34"/>
      <c r="L351" s="34"/>
      <c r="M351" s="34"/>
      <c r="N351" s="34"/>
      <c r="O351" s="34"/>
    </row>
    <row r="352" spans="2:15">
      <c r="B352" s="34"/>
      <c r="C352" s="34"/>
      <c r="D352" s="34"/>
      <c r="E352" s="34"/>
      <c r="F352" s="34"/>
      <c r="G352" s="34"/>
      <c r="H352" s="34"/>
      <c r="I352" s="34"/>
      <c r="J352" s="34"/>
      <c r="K352" s="34"/>
      <c r="L352" s="34"/>
      <c r="M352" s="34"/>
      <c r="N352" s="34"/>
      <c r="O352" s="34"/>
    </row>
    <row r="353" spans="2:15">
      <c r="B353" s="34"/>
      <c r="C353" s="34"/>
      <c r="D353" s="34"/>
      <c r="E353" s="34"/>
      <c r="F353" s="34"/>
      <c r="G353" s="34"/>
      <c r="H353" s="34"/>
      <c r="I353" s="34"/>
      <c r="J353" s="34"/>
      <c r="K353" s="34"/>
      <c r="L353" s="34"/>
      <c r="M353" s="34"/>
      <c r="N353" s="34"/>
      <c r="O353" s="34"/>
    </row>
    <row r="354" spans="2:15">
      <c r="B354" s="34"/>
      <c r="C354" s="34"/>
      <c r="D354" s="34"/>
      <c r="E354" s="34"/>
      <c r="F354" s="34"/>
      <c r="G354" s="34"/>
      <c r="H354" s="34"/>
      <c r="I354" s="34"/>
      <c r="J354" s="34"/>
      <c r="K354" s="34"/>
      <c r="L354" s="34"/>
      <c r="M354" s="34"/>
      <c r="N354" s="34"/>
      <c r="O354" s="34"/>
    </row>
    <row r="355" spans="2:15">
      <c r="B355" s="34"/>
      <c r="C355" s="34"/>
      <c r="D355" s="34"/>
      <c r="E355" s="34"/>
      <c r="F355" s="34"/>
      <c r="G355" s="34"/>
      <c r="H355" s="34"/>
      <c r="I355" s="34"/>
      <c r="J355" s="34"/>
      <c r="K355" s="34"/>
      <c r="L355" s="34"/>
      <c r="M355" s="34"/>
      <c r="N355" s="34"/>
      <c r="O355" s="34"/>
    </row>
    <row r="356" spans="2:15">
      <c r="B356" s="34"/>
      <c r="C356" s="34"/>
      <c r="D356" s="34"/>
      <c r="E356" s="34"/>
      <c r="F356" s="34"/>
      <c r="G356" s="34"/>
      <c r="H356" s="34"/>
      <c r="I356" s="34"/>
      <c r="J356" s="34"/>
      <c r="K356" s="34"/>
      <c r="L356" s="34"/>
      <c r="M356" s="34"/>
      <c r="N356" s="34"/>
      <c r="O356" s="34"/>
    </row>
    <row r="357" spans="2:15">
      <c r="B357" s="34"/>
      <c r="C357" s="34"/>
      <c r="D357" s="34"/>
      <c r="E357" s="34"/>
      <c r="F357" s="34"/>
      <c r="G357" s="34"/>
      <c r="H357" s="34"/>
      <c r="I357" s="34"/>
      <c r="J357" s="34"/>
      <c r="K357" s="34"/>
      <c r="L357" s="34"/>
      <c r="M357" s="34"/>
      <c r="N357" s="34"/>
      <c r="O357" s="34"/>
    </row>
    <row r="358" spans="2:15">
      <c r="B358" s="34"/>
      <c r="C358" s="34"/>
      <c r="D358" s="34"/>
      <c r="E358" s="34"/>
      <c r="F358" s="34"/>
      <c r="G358" s="34"/>
      <c r="H358" s="34"/>
      <c r="I358" s="34"/>
      <c r="J358" s="34"/>
      <c r="K358" s="34"/>
      <c r="L358" s="34"/>
      <c r="M358" s="34"/>
      <c r="N358" s="34"/>
      <c r="O358" s="34"/>
    </row>
    <row r="359" spans="2:15">
      <c r="B359" s="34"/>
      <c r="C359" s="34"/>
      <c r="D359" s="34"/>
      <c r="E359" s="34"/>
      <c r="F359" s="34"/>
      <c r="G359" s="34"/>
      <c r="H359" s="34"/>
      <c r="I359" s="34"/>
      <c r="J359" s="34"/>
      <c r="K359" s="34"/>
      <c r="L359" s="34"/>
      <c r="M359" s="34"/>
      <c r="N359" s="34"/>
      <c r="O359" s="34"/>
    </row>
    <row r="360" spans="2:15">
      <c r="B360" s="34"/>
      <c r="C360" s="34"/>
      <c r="D360" s="34"/>
      <c r="E360" s="34"/>
      <c r="F360" s="34"/>
      <c r="G360" s="34"/>
      <c r="H360" s="34"/>
      <c r="I360" s="34"/>
      <c r="J360" s="34"/>
      <c r="K360" s="34"/>
      <c r="L360" s="34"/>
      <c r="M360" s="34"/>
      <c r="N360" s="34"/>
      <c r="O360" s="34"/>
    </row>
    <row r="361" spans="2:15">
      <c r="B361" s="34"/>
      <c r="C361" s="34"/>
      <c r="D361" s="34"/>
      <c r="E361" s="34"/>
      <c r="F361" s="34"/>
      <c r="G361" s="34"/>
      <c r="H361" s="34"/>
      <c r="I361" s="34"/>
      <c r="J361" s="34"/>
      <c r="K361" s="34"/>
      <c r="L361" s="34"/>
      <c r="M361" s="34"/>
      <c r="N361" s="34"/>
      <c r="O361" s="34"/>
    </row>
    <row r="362" spans="2:15">
      <c r="B362" s="34"/>
      <c r="C362" s="34"/>
      <c r="D362" s="34"/>
      <c r="E362" s="34"/>
      <c r="F362" s="34"/>
      <c r="G362" s="34"/>
      <c r="H362" s="34"/>
      <c r="I362" s="34"/>
      <c r="J362" s="34"/>
      <c r="K362" s="34"/>
      <c r="L362" s="34"/>
      <c r="M362" s="34"/>
      <c r="N362" s="34"/>
      <c r="O362" s="34"/>
    </row>
    <row r="363" spans="2:15">
      <c r="B363" s="34"/>
      <c r="C363" s="34"/>
      <c r="D363" s="34"/>
      <c r="E363" s="34"/>
      <c r="F363" s="34"/>
      <c r="G363" s="34"/>
      <c r="H363" s="34"/>
      <c r="I363" s="34"/>
      <c r="J363" s="34"/>
      <c r="K363" s="34"/>
      <c r="L363" s="34"/>
      <c r="M363" s="34"/>
      <c r="N363" s="34"/>
      <c r="O363" s="34"/>
    </row>
    <row r="364" spans="2:15">
      <c r="B364" s="34"/>
      <c r="C364" s="34"/>
      <c r="D364" s="34"/>
      <c r="E364" s="34"/>
      <c r="F364" s="34"/>
      <c r="G364" s="34"/>
      <c r="H364" s="34"/>
      <c r="I364" s="34"/>
      <c r="J364" s="34"/>
      <c r="K364" s="34"/>
      <c r="L364" s="34"/>
      <c r="M364" s="34"/>
      <c r="N364" s="34"/>
      <c r="O364" s="34"/>
    </row>
    <row r="365" spans="2:15">
      <c r="B365" s="34"/>
      <c r="C365" s="34"/>
      <c r="D365" s="34"/>
      <c r="E365" s="34"/>
      <c r="F365" s="34"/>
      <c r="G365" s="34"/>
      <c r="H365" s="34"/>
      <c r="I365" s="34"/>
      <c r="J365" s="34"/>
      <c r="K365" s="34"/>
      <c r="L365" s="34"/>
      <c r="M365" s="34"/>
      <c r="N365" s="34"/>
      <c r="O365" s="34"/>
    </row>
    <row r="366" spans="2:15">
      <c r="B366" s="34"/>
      <c r="C366" s="34"/>
      <c r="D366" s="34"/>
      <c r="E366" s="34"/>
      <c r="F366" s="34"/>
      <c r="G366" s="34"/>
      <c r="H366" s="34"/>
      <c r="I366" s="34"/>
      <c r="J366" s="34"/>
      <c r="K366" s="34"/>
      <c r="L366" s="34"/>
      <c r="M366" s="34"/>
      <c r="N366" s="34"/>
      <c r="O366" s="34"/>
    </row>
    <row r="367" spans="2:15">
      <c r="B367" s="34"/>
      <c r="C367" s="34"/>
      <c r="D367" s="34"/>
      <c r="E367" s="34"/>
      <c r="F367" s="34"/>
      <c r="G367" s="34"/>
      <c r="H367" s="34"/>
      <c r="I367" s="34"/>
      <c r="J367" s="34"/>
      <c r="K367" s="34"/>
      <c r="L367" s="34"/>
      <c r="M367" s="34"/>
      <c r="N367" s="34"/>
      <c r="O367" s="34"/>
    </row>
    <row r="368" spans="2:15">
      <c r="B368" s="34"/>
      <c r="C368" s="34"/>
      <c r="D368" s="34"/>
      <c r="E368" s="34"/>
      <c r="F368" s="34"/>
      <c r="G368" s="34"/>
      <c r="H368" s="34"/>
      <c r="I368" s="34"/>
      <c r="J368" s="34"/>
      <c r="K368" s="34"/>
      <c r="L368" s="34"/>
      <c r="M368" s="34"/>
      <c r="N368" s="34"/>
      <c r="O368" s="34"/>
    </row>
    <row r="369" spans="2:15">
      <c r="B369" s="34"/>
      <c r="C369" s="34"/>
      <c r="D369" s="34"/>
      <c r="E369" s="34"/>
      <c r="F369" s="34"/>
      <c r="G369" s="34"/>
      <c r="H369" s="34"/>
      <c r="I369" s="34"/>
      <c r="J369" s="34"/>
      <c r="K369" s="34"/>
      <c r="L369" s="34"/>
      <c r="M369" s="34"/>
      <c r="N369" s="34"/>
      <c r="O369" s="34"/>
    </row>
    <row r="370" spans="2:15">
      <c r="B370" s="34"/>
      <c r="C370" s="34"/>
      <c r="D370" s="34"/>
      <c r="E370" s="34"/>
      <c r="F370" s="34"/>
      <c r="G370" s="34"/>
      <c r="H370" s="34"/>
      <c r="I370" s="34"/>
      <c r="J370" s="34"/>
      <c r="K370" s="34"/>
      <c r="L370" s="34"/>
      <c r="M370" s="34"/>
      <c r="N370" s="34"/>
      <c r="O370" s="34"/>
    </row>
    <row r="371" spans="2:15">
      <c r="B371" s="34"/>
      <c r="C371" s="34"/>
      <c r="D371" s="34"/>
      <c r="E371" s="34"/>
      <c r="F371" s="34"/>
      <c r="G371" s="34"/>
      <c r="H371" s="34"/>
      <c r="I371" s="34"/>
      <c r="J371" s="34"/>
      <c r="K371" s="34"/>
      <c r="L371" s="34"/>
      <c r="M371" s="34"/>
      <c r="N371" s="34"/>
      <c r="O371" s="34"/>
    </row>
    <row r="372" spans="2:15">
      <c r="B372" s="34"/>
      <c r="C372" s="34"/>
      <c r="D372" s="34"/>
      <c r="E372" s="34"/>
      <c r="F372" s="34"/>
      <c r="G372" s="34"/>
      <c r="H372" s="34"/>
      <c r="I372" s="34"/>
      <c r="J372" s="34"/>
      <c r="K372" s="34"/>
      <c r="L372" s="34"/>
      <c r="M372" s="34"/>
      <c r="N372" s="34"/>
      <c r="O372" s="34"/>
    </row>
    <row r="373" spans="2:15">
      <c r="B373" s="34"/>
      <c r="C373" s="34"/>
      <c r="D373" s="34"/>
      <c r="E373" s="34"/>
      <c r="F373" s="34"/>
      <c r="G373" s="34"/>
      <c r="H373" s="34"/>
      <c r="I373" s="34"/>
      <c r="J373" s="34"/>
      <c r="K373" s="34"/>
      <c r="L373" s="34"/>
      <c r="M373" s="34"/>
      <c r="N373" s="34"/>
      <c r="O373" s="34"/>
    </row>
    <row r="374" spans="2:15">
      <c r="B374" s="34"/>
      <c r="C374" s="34"/>
      <c r="D374" s="34"/>
      <c r="E374" s="34"/>
      <c r="F374" s="34"/>
      <c r="G374" s="34"/>
      <c r="H374" s="34"/>
      <c r="I374" s="34"/>
      <c r="J374" s="34"/>
      <c r="K374" s="34"/>
      <c r="L374" s="34"/>
      <c r="M374" s="34"/>
      <c r="N374" s="34"/>
      <c r="O374" s="34"/>
    </row>
    <row r="375" spans="2:15">
      <c r="B375" s="34"/>
      <c r="C375" s="34"/>
      <c r="D375" s="34"/>
      <c r="E375" s="34"/>
      <c r="F375" s="34"/>
      <c r="G375" s="34"/>
      <c r="H375" s="34"/>
      <c r="I375" s="34"/>
      <c r="J375" s="34"/>
      <c r="K375" s="34"/>
      <c r="L375" s="34"/>
      <c r="M375" s="34"/>
      <c r="N375" s="34"/>
      <c r="O375" s="34"/>
    </row>
    <row r="376" spans="2:15">
      <c r="B376" s="34"/>
      <c r="C376" s="34"/>
      <c r="D376" s="34"/>
      <c r="E376" s="34"/>
      <c r="F376" s="34"/>
      <c r="G376" s="34"/>
      <c r="H376" s="34"/>
      <c r="I376" s="34"/>
      <c r="J376" s="34"/>
      <c r="K376" s="34"/>
      <c r="L376" s="34"/>
      <c r="M376" s="34"/>
      <c r="N376" s="34"/>
      <c r="O376" s="34"/>
    </row>
    <row r="377" spans="2:15">
      <c r="B377" s="34"/>
      <c r="C377" s="34"/>
      <c r="D377" s="34"/>
      <c r="E377" s="34"/>
      <c r="F377" s="34"/>
      <c r="G377" s="34"/>
      <c r="H377" s="34"/>
      <c r="I377" s="34"/>
      <c r="J377" s="34"/>
      <c r="K377" s="34"/>
      <c r="L377" s="34"/>
      <c r="M377" s="34"/>
      <c r="N377" s="34"/>
      <c r="O377" s="34"/>
    </row>
    <row r="378" spans="2:15">
      <c r="B378" s="34"/>
      <c r="C378" s="34"/>
      <c r="D378" s="34"/>
      <c r="E378" s="34"/>
      <c r="F378" s="34"/>
      <c r="G378" s="34"/>
      <c r="H378" s="34"/>
      <c r="I378" s="34"/>
      <c r="J378" s="34"/>
      <c r="K378" s="34"/>
      <c r="L378" s="34"/>
      <c r="M378" s="34"/>
      <c r="N378" s="34"/>
      <c r="O378" s="34"/>
    </row>
    <row r="379" spans="2:15">
      <c r="B379" s="34"/>
      <c r="C379" s="34"/>
      <c r="D379" s="34"/>
      <c r="E379" s="34"/>
      <c r="F379" s="34"/>
      <c r="G379" s="34"/>
      <c r="H379" s="34"/>
      <c r="I379" s="34"/>
      <c r="J379" s="34"/>
      <c r="K379" s="34"/>
      <c r="L379" s="34"/>
      <c r="M379" s="34"/>
      <c r="N379" s="34"/>
      <c r="O379" s="34"/>
    </row>
    <row r="380" spans="2:15">
      <c r="B380" s="34"/>
      <c r="C380" s="34"/>
      <c r="D380" s="34"/>
      <c r="E380" s="34"/>
      <c r="F380" s="34"/>
      <c r="G380" s="34"/>
      <c r="H380" s="34"/>
      <c r="I380" s="34"/>
      <c r="J380" s="34"/>
      <c r="K380" s="34"/>
      <c r="L380" s="34"/>
      <c r="M380" s="34"/>
      <c r="N380" s="34"/>
      <c r="O380" s="34"/>
    </row>
    <row r="381" spans="2:15">
      <c r="B381" s="34"/>
      <c r="C381" s="34"/>
      <c r="D381" s="34"/>
      <c r="E381" s="34"/>
      <c r="F381" s="34"/>
      <c r="G381" s="34"/>
      <c r="H381" s="34"/>
      <c r="I381" s="34"/>
      <c r="J381" s="34"/>
      <c r="K381" s="34"/>
      <c r="L381" s="34"/>
      <c r="M381" s="34"/>
      <c r="N381" s="34"/>
      <c r="O381" s="34"/>
    </row>
    <row r="382" spans="2:15">
      <c r="B382" s="34"/>
      <c r="C382" s="34"/>
      <c r="D382" s="34"/>
      <c r="E382" s="34"/>
      <c r="F382" s="34"/>
      <c r="G382" s="34"/>
      <c r="H382" s="34"/>
      <c r="I382" s="34"/>
      <c r="J382" s="34"/>
      <c r="K382" s="34"/>
      <c r="L382" s="34"/>
      <c r="M382" s="34"/>
      <c r="N382" s="34"/>
      <c r="O382" s="34"/>
    </row>
    <row r="383" spans="2:15">
      <c r="B383" s="34"/>
      <c r="C383" s="34"/>
      <c r="D383" s="34"/>
      <c r="E383" s="34"/>
      <c r="F383" s="34"/>
      <c r="G383" s="34"/>
      <c r="H383" s="34"/>
      <c r="I383" s="34"/>
      <c r="J383" s="34"/>
      <c r="K383" s="34"/>
      <c r="L383" s="34"/>
      <c r="M383" s="34"/>
      <c r="N383" s="34"/>
      <c r="O383" s="34"/>
    </row>
    <row r="384" spans="2:15">
      <c r="B384" s="34"/>
      <c r="C384" s="34"/>
      <c r="D384" s="34"/>
      <c r="E384" s="34"/>
      <c r="F384" s="34"/>
      <c r="G384" s="34"/>
      <c r="H384" s="34"/>
      <c r="I384" s="34"/>
      <c r="J384" s="34"/>
      <c r="K384" s="34"/>
      <c r="L384" s="34"/>
      <c r="M384" s="34"/>
      <c r="N384" s="34"/>
      <c r="O384" s="34"/>
    </row>
    <row r="385" spans="2:15">
      <c r="B385" s="34"/>
      <c r="C385" s="34"/>
      <c r="D385" s="34"/>
      <c r="E385" s="34"/>
      <c r="F385" s="34"/>
      <c r="G385" s="34"/>
      <c r="H385" s="34"/>
      <c r="I385" s="34"/>
      <c r="J385" s="34"/>
      <c r="K385" s="34"/>
      <c r="L385" s="34"/>
      <c r="M385" s="34"/>
      <c r="N385" s="34"/>
      <c r="O385" s="34"/>
    </row>
    <row r="386" spans="2:15">
      <c r="B386" s="34"/>
      <c r="C386" s="34"/>
      <c r="D386" s="34"/>
      <c r="E386" s="34"/>
      <c r="F386" s="34"/>
      <c r="G386" s="34"/>
      <c r="H386" s="34"/>
      <c r="I386" s="34"/>
      <c r="J386" s="34"/>
      <c r="K386" s="34"/>
      <c r="L386" s="34"/>
      <c r="M386" s="34"/>
      <c r="N386" s="34"/>
      <c r="O386" s="34"/>
    </row>
    <row r="387" spans="2:15">
      <c r="B387" s="34"/>
      <c r="C387" s="34"/>
      <c r="D387" s="34"/>
      <c r="E387" s="34"/>
      <c r="F387" s="34"/>
      <c r="G387" s="34"/>
      <c r="H387" s="34"/>
      <c r="I387" s="34"/>
      <c r="J387" s="34"/>
      <c r="K387" s="34"/>
      <c r="L387" s="34"/>
      <c r="M387" s="34"/>
      <c r="N387" s="34"/>
      <c r="O387" s="34"/>
    </row>
    <row r="388" spans="2:15">
      <c r="B388" s="34"/>
      <c r="C388" s="34"/>
      <c r="D388" s="34"/>
      <c r="E388" s="34"/>
      <c r="F388" s="34"/>
      <c r="G388" s="34"/>
      <c r="H388" s="34"/>
      <c r="I388" s="34"/>
      <c r="J388" s="34"/>
      <c r="K388" s="34"/>
      <c r="L388" s="34"/>
      <c r="M388" s="34"/>
      <c r="N388" s="34"/>
      <c r="O388" s="34"/>
    </row>
    <row r="389" spans="2:15">
      <c r="B389" s="34"/>
      <c r="C389" s="34"/>
      <c r="D389" s="34"/>
      <c r="E389" s="34"/>
      <c r="F389" s="34"/>
      <c r="G389" s="34"/>
      <c r="H389" s="34"/>
      <c r="I389" s="34"/>
      <c r="J389" s="34"/>
      <c r="K389" s="34"/>
      <c r="L389" s="34"/>
      <c r="M389" s="34"/>
      <c r="N389" s="34"/>
      <c r="O389" s="34"/>
    </row>
    <row r="390" spans="2:15">
      <c r="B390" s="34"/>
      <c r="C390" s="34"/>
      <c r="D390" s="34"/>
      <c r="E390" s="34"/>
      <c r="F390" s="34"/>
      <c r="G390" s="34"/>
      <c r="H390" s="34"/>
      <c r="I390" s="34"/>
      <c r="J390" s="34"/>
      <c r="K390" s="34"/>
      <c r="L390" s="34"/>
      <c r="M390" s="34"/>
      <c r="N390" s="34"/>
      <c r="O390" s="34"/>
    </row>
    <row r="391" spans="2:15">
      <c r="B391" s="34"/>
      <c r="C391" s="34"/>
      <c r="D391" s="34"/>
      <c r="E391" s="34"/>
      <c r="F391" s="34"/>
      <c r="G391" s="34"/>
      <c r="H391" s="34"/>
      <c r="I391" s="34"/>
      <c r="J391" s="34"/>
      <c r="K391" s="34"/>
      <c r="L391" s="34"/>
      <c r="M391" s="34"/>
      <c r="N391" s="34"/>
      <c r="O391" s="34"/>
    </row>
    <row r="392" spans="2:15">
      <c r="B392" s="34"/>
      <c r="C392" s="34"/>
      <c r="D392" s="34"/>
      <c r="E392" s="34"/>
      <c r="F392" s="34"/>
      <c r="G392" s="34"/>
      <c r="H392" s="34"/>
      <c r="I392" s="34"/>
      <c r="J392" s="34"/>
      <c r="K392" s="34"/>
      <c r="L392" s="34"/>
      <c r="M392" s="34"/>
      <c r="N392" s="34"/>
      <c r="O392" s="34"/>
    </row>
    <row r="393" spans="2:15">
      <c r="B393" s="34"/>
      <c r="C393" s="34"/>
      <c r="D393" s="34"/>
      <c r="E393" s="34"/>
      <c r="F393" s="34"/>
      <c r="G393" s="34"/>
      <c r="H393" s="34"/>
      <c r="I393" s="34"/>
      <c r="J393" s="34"/>
      <c r="K393" s="34"/>
      <c r="L393" s="34"/>
      <c r="M393" s="34"/>
      <c r="N393" s="34"/>
      <c r="O393" s="34"/>
    </row>
    <row r="394" spans="2:15">
      <c r="B394" s="34"/>
      <c r="C394" s="34"/>
      <c r="D394" s="34"/>
      <c r="E394" s="34"/>
      <c r="F394" s="34"/>
      <c r="G394" s="34"/>
      <c r="H394" s="34"/>
      <c r="I394" s="34"/>
      <c r="J394" s="34"/>
      <c r="K394" s="34"/>
      <c r="L394" s="34"/>
      <c r="M394" s="34"/>
      <c r="N394" s="34"/>
      <c r="O394" s="34"/>
    </row>
    <row r="395" spans="2:15">
      <c r="B395" s="34"/>
      <c r="C395" s="34"/>
      <c r="D395" s="34"/>
      <c r="E395" s="34"/>
      <c r="F395" s="34"/>
      <c r="G395" s="34"/>
      <c r="H395" s="34"/>
      <c r="I395" s="34"/>
      <c r="J395" s="34"/>
      <c r="K395" s="34"/>
      <c r="L395" s="34"/>
      <c r="M395" s="34"/>
      <c r="N395" s="34"/>
      <c r="O395" s="34"/>
    </row>
    <row r="396" spans="2:15">
      <c r="B396" s="34"/>
      <c r="C396" s="34"/>
      <c r="D396" s="34"/>
      <c r="E396" s="34"/>
      <c r="F396" s="34"/>
      <c r="G396" s="34"/>
      <c r="H396" s="34"/>
      <c r="I396" s="34"/>
      <c r="J396" s="34"/>
      <c r="K396" s="34"/>
      <c r="L396" s="34"/>
      <c r="M396" s="34"/>
      <c r="N396" s="34"/>
      <c r="O396" s="34"/>
    </row>
    <row r="397" spans="2:15">
      <c r="B397" s="34"/>
      <c r="C397" s="34"/>
      <c r="D397" s="34"/>
      <c r="E397" s="34"/>
      <c r="F397" s="34"/>
      <c r="G397" s="34"/>
      <c r="H397" s="34"/>
      <c r="I397" s="34"/>
      <c r="J397" s="34"/>
      <c r="K397" s="34"/>
      <c r="L397" s="34"/>
      <c r="M397" s="34"/>
      <c r="N397" s="34"/>
      <c r="O397" s="34"/>
    </row>
    <row r="398" spans="2:15">
      <c r="B398" s="34"/>
      <c r="C398" s="34"/>
      <c r="D398" s="34"/>
      <c r="E398" s="34"/>
      <c r="F398" s="34"/>
      <c r="G398" s="34"/>
      <c r="H398" s="34"/>
      <c r="I398" s="34"/>
      <c r="J398" s="34"/>
      <c r="K398" s="34"/>
      <c r="L398" s="34"/>
      <c r="M398" s="34"/>
      <c r="N398" s="34"/>
      <c r="O398" s="34"/>
    </row>
    <row r="399" spans="2:15">
      <c r="B399" s="34"/>
      <c r="C399" s="34"/>
      <c r="D399" s="34"/>
      <c r="E399" s="34"/>
      <c r="F399" s="34"/>
      <c r="G399" s="34"/>
      <c r="H399" s="34"/>
      <c r="I399" s="34"/>
      <c r="J399" s="34"/>
      <c r="K399" s="34"/>
      <c r="L399" s="34"/>
      <c r="M399" s="34"/>
      <c r="N399" s="34"/>
      <c r="O399" s="34"/>
    </row>
    <row r="400" spans="2:15">
      <c r="B400" s="34"/>
      <c r="C400" s="34"/>
      <c r="D400" s="34"/>
      <c r="E400" s="34"/>
      <c r="F400" s="34"/>
      <c r="G400" s="34"/>
      <c r="H400" s="34"/>
      <c r="I400" s="34"/>
      <c r="J400" s="34"/>
      <c r="K400" s="34"/>
      <c r="L400" s="34"/>
      <c r="M400" s="34"/>
      <c r="N400" s="34"/>
      <c r="O400" s="34"/>
    </row>
    <row r="401" spans="2:15">
      <c r="B401" s="34"/>
      <c r="C401" s="34"/>
      <c r="D401" s="34"/>
      <c r="E401" s="34"/>
      <c r="F401" s="34"/>
      <c r="G401" s="34"/>
      <c r="H401" s="34"/>
      <c r="I401" s="34"/>
      <c r="J401" s="34"/>
      <c r="K401" s="34"/>
      <c r="L401" s="34"/>
      <c r="M401" s="34"/>
      <c r="N401" s="34"/>
      <c r="O401" s="34"/>
    </row>
    <row r="402" spans="2:15">
      <c r="B402" s="34"/>
      <c r="C402" s="34"/>
      <c r="D402" s="34"/>
      <c r="E402" s="34"/>
      <c r="F402" s="34"/>
      <c r="G402" s="34"/>
      <c r="H402" s="34"/>
      <c r="I402" s="34"/>
      <c r="J402" s="34"/>
      <c r="K402" s="34"/>
      <c r="L402" s="34"/>
      <c r="M402" s="34"/>
      <c r="N402" s="34"/>
      <c r="O402" s="34"/>
    </row>
    <row r="403" spans="2:15">
      <c r="B403" s="34"/>
      <c r="C403" s="34"/>
      <c r="D403" s="34"/>
      <c r="E403" s="34"/>
      <c r="F403" s="34"/>
      <c r="G403" s="34"/>
      <c r="H403" s="34"/>
      <c r="I403" s="34"/>
      <c r="J403" s="34"/>
      <c r="K403" s="34"/>
      <c r="L403" s="34"/>
      <c r="M403" s="34"/>
      <c r="N403" s="34"/>
      <c r="O403" s="34"/>
    </row>
    <row r="404" spans="2:15">
      <c r="B404" s="34"/>
      <c r="C404" s="34"/>
      <c r="D404" s="34"/>
      <c r="E404" s="34"/>
      <c r="F404" s="34"/>
      <c r="G404" s="34"/>
      <c r="H404" s="34"/>
      <c r="I404" s="34"/>
      <c r="J404" s="34"/>
      <c r="K404" s="34"/>
      <c r="L404" s="34"/>
      <c r="M404" s="34"/>
      <c r="N404" s="34"/>
      <c r="O404" s="34"/>
    </row>
    <row r="405" spans="2:15">
      <c r="B405" s="34"/>
      <c r="C405" s="34"/>
      <c r="D405" s="34"/>
      <c r="E405" s="34"/>
      <c r="F405" s="34"/>
      <c r="G405" s="34"/>
      <c r="H405" s="34"/>
      <c r="I405" s="34"/>
      <c r="J405" s="34"/>
      <c r="K405" s="34"/>
      <c r="L405" s="34"/>
      <c r="M405" s="34"/>
      <c r="N405" s="34"/>
      <c r="O405" s="34"/>
    </row>
    <row r="406" spans="2:15">
      <c r="B406" s="34"/>
      <c r="C406" s="34"/>
      <c r="D406" s="34"/>
      <c r="E406" s="34"/>
      <c r="F406" s="34"/>
      <c r="G406" s="34"/>
      <c r="H406" s="34"/>
      <c r="I406" s="34"/>
      <c r="J406" s="34"/>
      <c r="K406" s="34"/>
      <c r="L406" s="34"/>
      <c r="M406" s="34"/>
      <c r="N406" s="34"/>
      <c r="O406" s="34"/>
    </row>
    <row r="407" spans="2:15">
      <c r="B407" s="34"/>
      <c r="C407" s="34"/>
      <c r="D407" s="34"/>
      <c r="E407" s="34"/>
      <c r="F407" s="34"/>
      <c r="G407" s="34"/>
      <c r="H407" s="34"/>
      <c r="I407" s="34"/>
      <c r="J407" s="34"/>
      <c r="K407" s="34"/>
      <c r="L407" s="34"/>
      <c r="M407" s="34"/>
      <c r="N407" s="34"/>
      <c r="O407" s="34"/>
    </row>
    <row r="408" spans="2:15">
      <c r="B408" s="34"/>
      <c r="C408" s="34"/>
      <c r="D408" s="34"/>
      <c r="E408" s="34"/>
      <c r="F408" s="34"/>
      <c r="G408" s="34"/>
      <c r="H408" s="34"/>
      <c r="I408" s="34"/>
      <c r="J408" s="34"/>
      <c r="K408" s="34"/>
      <c r="L408" s="34"/>
      <c r="M408" s="34"/>
      <c r="N408" s="34"/>
      <c r="O408" s="34"/>
    </row>
    <row r="409" spans="2:15">
      <c r="B409" s="34"/>
      <c r="C409" s="34"/>
      <c r="D409" s="34"/>
      <c r="E409" s="34"/>
      <c r="F409" s="34"/>
      <c r="G409" s="34"/>
      <c r="H409" s="34"/>
      <c r="I409" s="34"/>
      <c r="J409" s="34"/>
      <c r="K409" s="34"/>
      <c r="L409" s="34"/>
      <c r="M409" s="34"/>
      <c r="N409" s="34"/>
      <c r="O409" s="34"/>
    </row>
    <row r="410" spans="2:15">
      <c r="B410" s="34"/>
      <c r="C410" s="34"/>
      <c r="D410" s="34"/>
      <c r="E410" s="34"/>
      <c r="F410" s="34"/>
      <c r="G410" s="34"/>
      <c r="H410" s="34"/>
      <c r="I410" s="34"/>
      <c r="J410" s="34"/>
      <c r="K410" s="34"/>
      <c r="L410" s="34"/>
      <c r="M410" s="34"/>
      <c r="N410" s="34"/>
      <c r="O410" s="34"/>
    </row>
    <row r="411" spans="2:15">
      <c r="B411" s="34"/>
      <c r="C411" s="34"/>
      <c r="D411" s="34"/>
      <c r="E411" s="34"/>
      <c r="F411" s="34"/>
      <c r="G411" s="34"/>
      <c r="H411" s="34"/>
      <c r="I411" s="34"/>
      <c r="J411" s="34"/>
      <c r="K411" s="34"/>
      <c r="L411" s="34"/>
      <c r="M411" s="34"/>
      <c r="N411" s="34"/>
      <c r="O411" s="34"/>
    </row>
    <row r="412" spans="2:15">
      <c r="B412" s="34"/>
      <c r="C412" s="34"/>
      <c r="D412" s="34"/>
      <c r="E412" s="34"/>
      <c r="F412" s="34"/>
      <c r="G412" s="34"/>
      <c r="H412" s="34"/>
      <c r="I412" s="34"/>
      <c r="J412" s="34"/>
      <c r="K412" s="34"/>
      <c r="L412" s="34"/>
      <c r="M412" s="34"/>
      <c r="N412" s="34"/>
      <c r="O412" s="34"/>
    </row>
    <row r="413" spans="2:15">
      <c r="B413" s="34"/>
      <c r="C413" s="34"/>
      <c r="D413" s="34"/>
      <c r="E413" s="34"/>
      <c r="F413" s="34"/>
      <c r="G413" s="34"/>
      <c r="H413" s="34"/>
      <c r="I413" s="34"/>
      <c r="J413" s="34"/>
      <c r="K413" s="34"/>
      <c r="L413" s="34"/>
      <c r="M413" s="34"/>
      <c r="N413" s="34"/>
      <c r="O413" s="34"/>
    </row>
    <row r="414" spans="2:15">
      <c r="B414" s="34"/>
      <c r="C414" s="34"/>
      <c r="D414" s="34"/>
      <c r="E414" s="34"/>
      <c r="F414" s="34"/>
      <c r="G414" s="34"/>
      <c r="H414" s="34"/>
      <c r="I414" s="34"/>
      <c r="J414" s="34"/>
      <c r="K414" s="34"/>
      <c r="L414" s="34"/>
      <c r="M414" s="34"/>
      <c r="N414" s="34"/>
      <c r="O414" s="34"/>
    </row>
    <row r="415" spans="2:15">
      <c r="B415" s="34"/>
      <c r="C415" s="34"/>
      <c r="D415" s="34"/>
      <c r="E415" s="34"/>
      <c r="F415" s="34"/>
      <c r="G415" s="34"/>
      <c r="H415" s="34"/>
      <c r="I415" s="34"/>
      <c r="J415" s="34"/>
      <c r="K415" s="34"/>
      <c r="L415" s="34"/>
      <c r="M415" s="34"/>
      <c r="N415" s="34"/>
      <c r="O415" s="34"/>
    </row>
    <row r="416" spans="2:15">
      <c r="B416" s="34"/>
      <c r="C416" s="34"/>
      <c r="D416" s="34"/>
      <c r="E416" s="34"/>
      <c r="F416" s="34"/>
      <c r="G416" s="34"/>
      <c r="H416" s="34"/>
      <c r="I416" s="34"/>
      <c r="J416" s="34"/>
      <c r="K416" s="34"/>
      <c r="L416" s="34"/>
      <c r="M416" s="34"/>
      <c r="N416" s="34"/>
      <c r="O416" s="34"/>
    </row>
    <row r="417" spans="2:15">
      <c r="B417" s="34"/>
      <c r="C417" s="34"/>
      <c r="D417" s="34"/>
      <c r="E417" s="34"/>
      <c r="F417" s="34"/>
      <c r="G417" s="34"/>
      <c r="H417" s="34"/>
      <c r="I417" s="34"/>
      <c r="J417" s="34"/>
      <c r="K417" s="34"/>
      <c r="L417" s="34"/>
      <c r="M417" s="34"/>
      <c r="N417" s="34"/>
      <c r="O417" s="34"/>
    </row>
    <row r="418" spans="2:15">
      <c r="B418" s="34"/>
      <c r="C418" s="34"/>
      <c r="D418" s="34"/>
      <c r="E418" s="34"/>
      <c r="F418" s="34"/>
      <c r="G418" s="34"/>
      <c r="H418" s="34"/>
      <c r="I418" s="34"/>
      <c r="J418" s="34"/>
      <c r="K418" s="34"/>
      <c r="L418" s="34"/>
      <c r="M418" s="34"/>
      <c r="N418" s="34"/>
      <c r="O418" s="34"/>
    </row>
    <row r="419" spans="2:15">
      <c r="B419" s="34"/>
      <c r="C419" s="34"/>
      <c r="D419" s="34"/>
      <c r="E419" s="34"/>
      <c r="F419" s="34"/>
      <c r="G419" s="34"/>
      <c r="H419" s="34"/>
      <c r="I419" s="34"/>
      <c r="J419" s="34"/>
      <c r="K419" s="34"/>
      <c r="L419" s="34"/>
      <c r="M419" s="34"/>
      <c r="N419" s="34"/>
      <c r="O419" s="34"/>
    </row>
    <row r="420" spans="2:15">
      <c r="B420" s="34"/>
      <c r="C420" s="34"/>
      <c r="D420" s="34"/>
      <c r="E420" s="34"/>
      <c r="F420" s="34"/>
      <c r="G420" s="34"/>
      <c r="H420" s="34"/>
      <c r="I420" s="34"/>
      <c r="J420" s="34"/>
      <c r="K420" s="34"/>
      <c r="L420" s="34"/>
      <c r="M420" s="34"/>
      <c r="N420" s="34"/>
      <c r="O420" s="34"/>
    </row>
    <row r="421" spans="2:15">
      <c r="B421" s="34"/>
      <c r="C421" s="34"/>
      <c r="D421" s="34"/>
      <c r="E421" s="34"/>
      <c r="F421" s="34"/>
      <c r="G421" s="34"/>
      <c r="H421" s="34"/>
      <c r="I421" s="34"/>
      <c r="J421" s="34"/>
      <c r="K421" s="34"/>
      <c r="L421" s="34"/>
      <c r="M421" s="34"/>
      <c r="N421" s="34"/>
      <c r="O421" s="34"/>
    </row>
    <row r="422" spans="2:15">
      <c r="B422" s="34"/>
      <c r="C422" s="34"/>
      <c r="D422" s="34"/>
      <c r="E422" s="34"/>
      <c r="F422" s="34"/>
      <c r="G422" s="34"/>
      <c r="H422" s="34"/>
      <c r="I422" s="34"/>
      <c r="J422" s="34"/>
      <c r="K422" s="34"/>
      <c r="L422" s="34"/>
      <c r="M422" s="34"/>
      <c r="N422" s="34"/>
      <c r="O422" s="34"/>
    </row>
    <row r="423" spans="2:15">
      <c r="B423" s="34"/>
      <c r="C423" s="34"/>
      <c r="D423" s="34"/>
      <c r="E423" s="34"/>
      <c r="F423" s="34"/>
      <c r="G423" s="34"/>
      <c r="H423" s="34"/>
      <c r="I423" s="34"/>
      <c r="J423" s="34"/>
      <c r="K423" s="34"/>
      <c r="L423" s="34"/>
      <c r="M423" s="34"/>
      <c r="N423" s="34"/>
      <c r="O423" s="34"/>
    </row>
    <row r="424" spans="2:15">
      <c r="B424" s="34"/>
      <c r="C424" s="34"/>
      <c r="D424" s="34"/>
      <c r="E424" s="34"/>
      <c r="F424" s="34"/>
      <c r="G424" s="34"/>
      <c r="H424" s="34"/>
      <c r="I424" s="34"/>
      <c r="J424" s="34"/>
      <c r="K424" s="34"/>
      <c r="L424" s="34"/>
      <c r="M424" s="34"/>
      <c r="N424" s="34"/>
      <c r="O424" s="34"/>
    </row>
    <row r="425" spans="2:15">
      <c r="B425" s="34"/>
      <c r="C425" s="34"/>
      <c r="D425" s="34"/>
      <c r="E425" s="34"/>
      <c r="F425" s="34"/>
      <c r="G425" s="34"/>
      <c r="H425" s="34"/>
      <c r="I425" s="34"/>
      <c r="J425" s="34"/>
      <c r="K425" s="34"/>
      <c r="L425" s="34"/>
      <c r="M425" s="34"/>
      <c r="N425" s="34"/>
      <c r="O425" s="34"/>
    </row>
    <row r="426" spans="2:15">
      <c r="B426" s="34"/>
      <c r="C426" s="34"/>
      <c r="D426" s="34"/>
      <c r="E426" s="34"/>
      <c r="F426" s="34"/>
      <c r="G426" s="34"/>
      <c r="H426" s="34"/>
      <c r="I426" s="34"/>
      <c r="J426" s="34"/>
      <c r="K426" s="34"/>
      <c r="L426" s="34"/>
      <c r="M426" s="34"/>
      <c r="N426" s="34"/>
      <c r="O426" s="34"/>
    </row>
    <row r="427" spans="2:15">
      <c r="B427" s="34"/>
      <c r="C427" s="34"/>
      <c r="D427" s="34"/>
      <c r="E427" s="34"/>
      <c r="F427" s="34"/>
      <c r="G427" s="34"/>
      <c r="H427" s="34"/>
      <c r="I427" s="34"/>
      <c r="J427" s="34"/>
      <c r="K427" s="34"/>
      <c r="L427" s="34"/>
      <c r="M427" s="34"/>
      <c r="N427" s="34"/>
      <c r="O427" s="34"/>
    </row>
    <row r="428" spans="2:15">
      <c r="B428" s="34"/>
      <c r="C428" s="34"/>
      <c r="D428" s="34"/>
      <c r="E428" s="34"/>
      <c r="F428" s="34"/>
      <c r="G428" s="34"/>
      <c r="H428" s="34"/>
      <c r="I428" s="34"/>
      <c r="J428" s="34"/>
      <c r="K428" s="34"/>
      <c r="L428" s="34"/>
      <c r="M428" s="34"/>
      <c r="N428" s="34"/>
      <c r="O428" s="34"/>
    </row>
    <row r="429" spans="2:15">
      <c r="B429" s="34"/>
      <c r="C429" s="34"/>
      <c r="D429" s="34"/>
      <c r="E429" s="34"/>
      <c r="F429" s="34"/>
      <c r="G429" s="34"/>
      <c r="H429" s="34"/>
      <c r="I429" s="34"/>
      <c r="J429" s="34"/>
      <c r="K429" s="34"/>
      <c r="L429" s="34"/>
      <c r="M429" s="34"/>
      <c r="N429" s="34"/>
      <c r="O429" s="34"/>
    </row>
    <row r="430" spans="2:15">
      <c r="B430" s="34"/>
      <c r="C430" s="34"/>
      <c r="D430" s="34"/>
      <c r="E430" s="34"/>
      <c r="F430" s="34"/>
      <c r="G430" s="34"/>
      <c r="H430" s="34"/>
      <c r="I430" s="34"/>
      <c r="J430" s="34"/>
      <c r="K430" s="34"/>
      <c r="L430" s="34"/>
      <c r="M430" s="34"/>
      <c r="N430" s="34"/>
      <c r="O430" s="34"/>
    </row>
    <row r="431" spans="2:15">
      <c r="B431" s="34"/>
      <c r="C431" s="34"/>
      <c r="D431" s="34"/>
      <c r="E431" s="34"/>
      <c r="F431" s="34"/>
      <c r="G431" s="34"/>
      <c r="H431" s="34"/>
      <c r="I431" s="34"/>
      <c r="J431" s="34"/>
      <c r="K431" s="34"/>
      <c r="L431" s="34"/>
      <c r="M431" s="34"/>
      <c r="N431" s="34"/>
      <c r="O431" s="34"/>
    </row>
    <row r="432" spans="2:15">
      <c r="B432" s="34"/>
      <c r="C432" s="34"/>
      <c r="D432" s="34"/>
      <c r="E432" s="34"/>
      <c r="F432" s="34"/>
      <c r="G432" s="34"/>
      <c r="H432" s="34"/>
      <c r="I432" s="34"/>
      <c r="J432" s="34"/>
      <c r="K432" s="34"/>
      <c r="L432" s="34"/>
      <c r="M432" s="34"/>
      <c r="N432" s="34"/>
      <c r="O432" s="34"/>
    </row>
    <row r="433" spans="2:15">
      <c r="B433" s="34"/>
      <c r="C433" s="34"/>
      <c r="D433" s="34"/>
      <c r="E433" s="34"/>
      <c r="F433" s="34"/>
      <c r="G433" s="34"/>
      <c r="H433" s="34"/>
      <c r="I433" s="34"/>
      <c r="J433" s="34"/>
      <c r="K433" s="34"/>
      <c r="L433" s="34"/>
      <c r="M433" s="34"/>
      <c r="N433" s="34"/>
      <c r="O433" s="34"/>
    </row>
    <row r="434" spans="2:15">
      <c r="B434" s="34"/>
      <c r="C434" s="34"/>
      <c r="D434" s="34"/>
      <c r="E434" s="34"/>
      <c r="F434" s="34"/>
      <c r="G434" s="34"/>
      <c r="H434" s="34"/>
      <c r="I434" s="34"/>
      <c r="J434" s="34"/>
      <c r="K434" s="34"/>
      <c r="L434" s="34"/>
      <c r="M434" s="34"/>
      <c r="N434" s="34"/>
      <c r="O434" s="34"/>
    </row>
    <row r="435" spans="2:15">
      <c r="B435" s="34"/>
      <c r="C435" s="34"/>
      <c r="D435" s="34"/>
      <c r="E435" s="34"/>
      <c r="F435" s="34"/>
      <c r="G435" s="34"/>
      <c r="H435" s="34"/>
      <c r="I435" s="34"/>
      <c r="J435" s="34"/>
      <c r="K435" s="34"/>
      <c r="L435" s="34"/>
      <c r="M435" s="34"/>
      <c r="N435" s="34"/>
      <c r="O435" s="34"/>
    </row>
    <row r="436" spans="2:15">
      <c r="B436" s="34"/>
      <c r="C436" s="34"/>
      <c r="D436" s="34"/>
      <c r="E436" s="34"/>
      <c r="F436" s="34"/>
      <c r="G436" s="34"/>
      <c r="H436" s="34"/>
      <c r="I436" s="34"/>
      <c r="J436" s="34"/>
      <c r="K436" s="34"/>
      <c r="L436" s="34"/>
      <c r="M436" s="34"/>
      <c r="N436" s="34"/>
      <c r="O436" s="34"/>
    </row>
    <row r="437" spans="2:15">
      <c r="B437" s="34"/>
      <c r="C437" s="34"/>
      <c r="D437" s="34"/>
      <c r="E437" s="34"/>
      <c r="F437" s="34"/>
      <c r="G437" s="34"/>
      <c r="H437" s="34"/>
      <c r="I437" s="34"/>
      <c r="J437" s="34"/>
      <c r="K437" s="34"/>
      <c r="L437" s="34"/>
      <c r="M437" s="34"/>
      <c r="N437" s="34"/>
      <c r="O437" s="34"/>
    </row>
    <row r="438" spans="2:15">
      <c r="B438" s="34"/>
      <c r="C438" s="34"/>
      <c r="D438" s="34"/>
      <c r="E438" s="34"/>
      <c r="F438" s="34"/>
      <c r="G438" s="34"/>
      <c r="H438" s="34"/>
      <c r="I438" s="34"/>
      <c r="J438" s="34"/>
      <c r="K438" s="34"/>
      <c r="L438" s="34"/>
      <c r="M438" s="34"/>
      <c r="N438" s="34"/>
      <c r="O438" s="34"/>
    </row>
    <row r="439" spans="2:15">
      <c r="B439" s="34"/>
      <c r="C439" s="34"/>
      <c r="D439" s="34"/>
      <c r="E439" s="34"/>
      <c r="F439" s="34"/>
      <c r="G439" s="34"/>
      <c r="H439" s="34"/>
      <c r="I439" s="34"/>
      <c r="J439" s="34"/>
      <c r="K439" s="34"/>
      <c r="L439" s="34"/>
      <c r="M439" s="34"/>
      <c r="N439" s="34"/>
      <c r="O439" s="34"/>
    </row>
    <row r="440" spans="2:15">
      <c r="B440" s="34"/>
      <c r="C440" s="34"/>
      <c r="D440" s="34"/>
      <c r="E440" s="34"/>
      <c r="F440" s="34"/>
      <c r="G440" s="34"/>
      <c r="H440" s="34"/>
      <c r="I440" s="34"/>
      <c r="J440" s="34"/>
      <c r="K440" s="34"/>
      <c r="L440" s="34"/>
      <c r="M440" s="34"/>
      <c r="N440" s="34"/>
      <c r="O440" s="34"/>
    </row>
    <row r="441" spans="2:15">
      <c r="B441" s="34"/>
      <c r="C441" s="34"/>
      <c r="D441" s="34"/>
      <c r="E441" s="34"/>
      <c r="F441" s="34"/>
      <c r="G441" s="34"/>
      <c r="H441" s="34"/>
      <c r="I441" s="34"/>
      <c r="J441" s="34"/>
      <c r="K441" s="34"/>
      <c r="L441" s="34"/>
      <c r="M441" s="34"/>
      <c r="N441" s="34"/>
      <c r="O441" s="34"/>
    </row>
    <row r="442" spans="2:15">
      <c r="B442" s="34"/>
      <c r="C442" s="34"/>
      <c r="D442" s="34"/>
      <c r="E442" s="34"/>
      <c r="F442" s="34"/>
      <c r="G442" s="34"/>
      <c r="H442" s="34"/>
      <c r="I442" s="34"/>
      <c r="J442" s="34"/>
      <c r="K442" s="34"/>
      <c r="L442" s="34"/>
      <c r="M442" s="34"/>
      <c r="N442" s="34"/>
      <c r="O442" s="34"/>
    </row>
    <row r="443" spans="2:15">
      <c r="B443" s="34"/>
      <c r="C443" s="34"/>
      <c r="D443" s="34"/>
      <c r="E443" s="34"/>
      <c r="F443" s="34"/>
      <c r="G443" s="34"/>
      <c r="H443" s="34"/>
      <c r="I443" s="34"/>
      <c r="J443" s="34"/>
      <c r="K443" s="34"/>
      <c r="L443" s="34"/>
      <c r="M443" s="34"/>
      <c r="N443" s="34"/>
      <c r="O443" s="34"/>
    </row>
    <row r="444" spans="2:15">
      <c r="B444" s="34"/>
      <c r="C444" s="34"/>
      <c r="D444" s="34"/>
      <c r="E444" s="34"/>
      <c r="F444" s="34"/>
      <c r="G444" s="34"/>
      <c r="H444" s="34"/>
      <c r="I444" s="34"/>
      <c r="J444" s="34"/>
      <c r="K444" s="34"/>
      <c r="L444" s="34"/>
      <c r="M444" s="34"/>
      <c r="N444" s="34"/>
      <c r="O444" s="34"/>
    </row>
    <row r="445" spans="2:15">
      <c r="B445" s="34"/>
      <c r="C445" s="34"/>
      <c r="D445" s="34"/>
      <c r="E445" s="34"/>
      <c r="F445" s="34"/>
      <c r="G445" s="34"/>
      <c r="H445" s="34"/>
      <c r="I445" s="34"/>
      <c r="J445" s="34"/>
      <c r="K445" s="34"/>
      <c r="L445" s="34"/>
      <c r="M445" s="34"/>
      <c r="N445" s="34"/>
      <c r="O445" s="34"/>
    </row>
    <row r="446" spans="2:15">
      <c r="B446" s="34"/>
      <c r="C446" s="34"/>
      <c r="D446" s="34"/>
      <c r="E446" s="34"/>
      <c r="F446" s="34"/>
      <c r="G446" s="34"/>
      <c r="H446" s="34"/>
      <c r="I446" s="34"/>
      <c r="J446" s="34"/>
      <c r="K446" s="34"/>
      <c r="L446" s="34"/>
      <c r="M446" s="34"/>
      <c r="N446" s="34"/>
      <c r="O446" s="34"/>
    </row>
    <row r="447" spans="2:15">
      <c r="B447" s="34"/>
      <c r="C447" s="34"/>
      <c r="D447" s="34"/>
      <c r="E447" s="34"/>
      <c r="F447" s="34"/>
      <c r="G447" s="34"/>
      <c r="H447" s="34"/>
      <c r="I447" s="34"/>
      <c r="J447" s="34"/>
      <c r="K447" s="34"/>
      <c r="L447" s="34"/>
      <c r="M447" s="34"/>
      <c r="N447" s="34"/>
      <c r="O447" s="34"/>
    </row>
    <row r="448" spans="2:15">
      <c r="B448" s="34"/>
      <c r="C448" s="34"/>
      <c r="D448" s="34"/>
      <c r="E448" s="34"/>
      <c r="F448" s="34"/>
      <c r="G448" s="34"/>
      <c r="H448" s="34"/>
      <c r="I448" s="34"/>
      <c r="J448" s="34"/>
      <c r="K448" s="34"/>
      <c r="L448" s="34"/>
      <c r="M448" s="34"/>
      <c r="N448" s="34"/>
      <c r="O448" s="34"/>
    </row>
    <row r="449" spans="2:15">
      <c r="B449" s="34"/>
      <c r="C449" s="34"/>
      <c r="D449" s="34"/>
      <c r="E449" s="34"/>
      <c r="F449" s="34"/>
      <c r="G449" s="34"/>
      <c r="H449" s="34"/>
      <c r="I449" s="34"/>
      <c r="J449" s="34"/>
      <c r="K449" s="34"/>
      <c r="L449" s="34"/>
      <c r="M449" s="34"/>
      <c r="N449" s="34"/>
      <c r="O449" s="34"/>
    </row>
    <row r="450" spans="2:15">
      <c r="B450" s="34"/>
      <c r="C450" s="34"/>
      <c r="D450" s="34"/>
      <c r="E450" s="34"/>
      <c r="F450" s="34"/>
      <c r="G450" s="34"/>
      <c r="H450" s="34"/>
      <c r="I450" s="34"/>
      <c r="J450" s="34"/>
      <c r="K450" s="34"/>
      <c r="L450" s="34"/>
      <c r="M450" s="34"/>
      <c r="N450" s="34"/>
      <c r="O450" s="34"/>
    </row>
    <row r="451" spans="2:15">
      <c r="B451" s="34"/>
      <c r="C451" s="34"/>
      <c r="D451" s="34"/>
      <c r="E451" s="34"/>
      <c r="F451" s="34"/>
      <c r="G451" s="34"/>
      <c r="H451" s="34"/>
      <c r="I451" s="34"/>
      <c r="J451" s="34"/>
      <c r="K451" s="34"/>
      <c r="L451" s="34"/>
      <c r="M451" s="34"/>
      <c r="N451" s="34"/>
      <c r="O451" s="34"/>
    </row>
    <row r="452" spans="2:15">
      <c r="B452" s="34"/>
      <c r="C452" s="34"/>
      <c r="D452" s="34"/>
      <c r="E452" s="34"/>
      <c r="F452" s="34"/>
      <c r="G452" s="34"/>
      <c r="H452" s="34"/>
      <c r="I452" s="34"/>
      <c r="J452" s="34"/>
      <c r="K452" s="34"/>
      <c r="L452" s="34"/>
      <c r="M452" s="34"/>
      <c r="N452" s="34"/>
      <c r="O452" s="34"/>
    </row>
    <row r="453" spans="2:15">
      <c r="B453" s="34"/>
      <c r="C453" s="34"/>
      <c r="D453" s="34"/>
      <c r="E453" s="34"/>
      <c r="F453" s="34"/>
      <c r="G453" s="34"/>
      <c r="H453" s="34"/>
      <c r="I453" s="34"/>
      <c r="J453" s="34"/>
      <c r="K453" s="34"/>
      <c r="L453" s="34"/>
      <c r="M453" s="34"/>
      <c r="N453" s="34"/>
      <c r="O453" s="34"/>
    </row>
    <row r="454" spans="2:15">
      <c r="B454" s="34"/>
      <c r="C454" s="34"/>
      <c r="D454" s="34"/>
      <c r="E454" s="34"/>
      <c r="F454" s="34"/>
      <c r="G454" s="34"/>
      <c r="H454" s="34"/>
      <c r="I454" s="34"/>
      <c r="J454" s="34"/>
      <c r="K454" s="34"/>
      <c r="L454" s="34"/>
      <c r="M454" s="34"/>
      <c r="N454" s="34"/>
      <c r="O454" s="34"/>
    </row>
    <row r="455" spans="2:15">
      <c r="B455" s="34"/>
      <c r="C455" s="34"/>
      <c r="D455" s="34"/>
      <c r="E455" s="34"/>
      <c r="F455" s="34"/>
      <c r="G455" s="34"/>
      <c r="H455" s="34"/>
      <c r="I455" s="34"/>
      <c r="J455" s="34"/>
      <c r="K455" s="34"/>
      <c r="L455" s="34"/>
      <c r="M455" s="34"/>
      <c r="N455" s="34"/>
      <c r="O455" s="34"/>
    </row>
    <row r="456" spans="2:15">
      <c r="B456" s="34"/>
      <c r="C456" s="34"/>
      <c r="D456" s="34"/>
      <c r="E456" s="34"/>
      <c r="F456" s="34"/>
      <c r="G456" s="34"/>
      <c r="H456" s="34"/>
      <c r="I456" s="34"/>
      <c r="J456" s="34"/>
      <c r="K456" s="34"/>
      <c r="L456" s="34"/>
      <c r="M456" s="34"/>
      <c r="N456" s="34"/>
      <c r="O456" s="34"/>
    </row>
    <row r="457" spans="2:15">
      <c r="B457" s="34"/>
      <c r="C457" s="34"/>
      <c r="D457" s="34"/>
      <c r="E457" s="34"/>
      <c r="F457" s="34"/>
      <c r="G457" s="34"/>
      <c r="H457" s="34"/>
      <c r="I457" s="34"/>
      <c r="J457" s="34"/>
      <c r="K457" s="34"/>
      <c r="L457" s="34"/>
      <c r="M457" s="34"/>
      <c r="N457" s="34"/>
      <c r="O457" s="34"/>
    </row>
    <row r="458" spans="2:15">
      <c r="B458" s="34"/>
      <c r="C458" s="34"/>
      <c r="D458" s="34"/>
      <c r="E458" s="34"/>
      <c r="F458" s="34"/>
      <c r="G458" s="34"/>
      <c r="H458" s="34"/>
      <c r="I458" s="34"/>
      <c r="J458" s="34"/>
      <c r="K458" s="34"/>
      <c r="L458" s="34"/>
      <c r="M458" s="34"/>
      <c r="N458" s="34"/>
      <c r="O458" s="34"/>
    </row>
    <row r="459" spans="2:15">
      <c r="B459" s="34"/>
      <c r="C459" s="34"/>
      <c r="D459" s="34"/>
      <c r="E459" s="34"/>
      <c r="F459" s="34"/>
      <c r="G459" s="34"/>
      <c r="H459" s="34"/>
      <c r="I459" s="34"/>
      <c r="J459" s="34"/>
      <c r="K459" s="34"/>
      <c r="L459" s="34"/>
      <c r="M459" s="34"/>
      <c r="N459" s="34"/>
      <c r="O459" s="34"/>
    </row>
    <row r="460" spans="2:15">
      <c r="B460" s="34"/>
      <c r="C460" s="34"/>
      <c r="D460" s="34"/>
      <c r="E460" s="34"/>
      <c r="F460" s="34"/>
      <c r="G460" s="34"/>
      <c r="H460" s="34"/>
      <c r="I460" s="34"/>
      <c r="J460" s="34"/>
      <c r="K460" s="34"/>
      <c r="L460" s="34"/>
      <c r="M460" s="34"/>
      <c r="N460" s="34"/>
      <c r="O460" s="34"/>
    </row>
    <row r="461" spans="2:15">
      <c r="B461" s="34"/>
      <c r="C461" s="34"/>
      <c r="D461" s="34"/>
      <c r="E461" s="34"/>
      <c r="F461" s="34"/>
      <c r="G461" s="34"/>
      <c r="H461" s="34"/>
      <c r="I461" s="34"/>
      <c r="J461" s="34"/>
      <c r="K461" s="34"/>
      <c r="L461" s="34"/>
      <c r="M461" s="34"/>
      <c r="N461" s="34"/>
      <c r="O461" s="34"/>
    </row>
    <row r="462" spans="2:15">
      <c r="B462" s="34"/>
      <c r="C462" s="34"/>
      <c r="D462" s="34"/>
      <c r="E462" s="34"/>
      <c r="F462" s="34"/>
      <c r="G462" s="34"/>
      <c r="H462" s="34"/>
      <c r="I462" s="34"/>
      <c r="J462" s="34"/>
      <c r="K462" s="34"/>
      <c r="L462" s="34"/>
      <c r="M462" s="34"/>
      <c r="N462" s="34"/>
      <c r="O462" s="34"/>
    </row>
    <row r="463" spans="2:15">
      <c r="B463" s="34"/>
      <c r="C463" s="34"/>
      <c r="D463" s="34"/>
      <c r="E463" s="34"/>
      <c r="F463" s="34"/>
      <c r="G463" s="34"/>
      <c r="H463" s="34"/>
      <c r="I463" s="34"/>
      <c r="J463" s="34"/>
      <c r="K463" s="34"/>
      <c r="L463" s="34"/>
      <c r="M463" s="34"/>
      <c r="N463" s="34"/>
      <c r="O463" s="34"/>
    </row>
    <row r="464" spans="2:15">
      <c r="B464" s="34"/>
      <c r="C464" s="34"/>
      <c r="D464" s="34"/>
      <c r="E464" s="34"/>
      <c r="F464" s="34"/>
      <c r="G464" s="34"/>
      <c r="H464" s="34"/>
      <c r="I464" s="34"/>
      <c r="J464" s="34"/>
      <c r="K464" s="34"/>
      <c r="L464" s="34"/>
      <c r="M464" s="34"/>
      <c r="N464" s="34"/>
      <c r="O464" s="34"/>
    </row>
    <row r="465" spans="2:15">
      <c r="B465" s="34"/>
      <c r="C465" s="34"/>
      <c r="D465" s="34"/>
      <c r="E465" s="34"/>
      <c r="F465" s="34"/>
      <c r="G465" s="34"/>
      <c r="H465" s="34"/>
      <c r="I465" s="34"/>
      <c r="J465" s="34"/>
      <c r="K465" s="34"/>
      <c r="L465" s="34"/>
      <c r="M465" s="34"/>
      <c r="N465" s="34"/>
      <c r="O465" s="34"/>
    </row>
    <row r="466" spans="2:15">
      <c r="B466" s="34"/>
      <c r="C466" s="34"/>
      <c r="D466" s="34"/>
      <c r="E466" s="34"/>
      <c r="F466" s="34"/>
      <c r="G466" s="34"/>
      <c r="H466" s="34"/>
      <c r="I466" s="34"/>
      <c r="J466" s="34"/>
      <c r="K466" s="34"/>
      <c r="L466" s="34"/>
      <c r="M466" s="34"/>
      <c r="N466" s="34"/>
      <c r="O466" s="34"/>
    </row>
    <row r="467" spans="2:15">
      <c r="B467" s="34"/>
      <c r="C467" s="34"/>
      <c r="D467" s="34"/>
      <c r="E467" s="34"/>
      <c r="F467" s="34"/>
      <c r="G467" s="34"/>
      <c r="H467" s="34"/>
      <c r="I467" s="34"/>
      <c r="J467" s="34"/>
      <c r="K467" s="34"/>
      <c r="L467" s="34"/>
      <c r="M467" s="34"/>
      <c r="N467" s="34"/>
      <c r="O467" s="34"/>
    </row>
    <row r="468" spans="2:15">
      <c r="B468" s="34"/>
      <c r="C468" s="34"/>
      <c r="D468" s="34"/>
      <c r="E468" s="34"/>
      <c r="F468" s="34"/>
      <c r="G468" s="34"/>
      <c r="H468" s="34"/>
      <c r="I468" s="34"/>
      <c r="J468" s="34"/>
      <c r="K468" s="34"/>
      <c r="L468" s="34"/>
      <c r="M468" s="34"/>
      <c r="N468" s="34"/>
      <c r="O468" s="34"/>
    </row>
    <row r="469" spans="2:15">
      <c r="B469" s="34"/>
      <c r="C469" s="34"/>
      <c r="D469" s="34"/>
      <c r="E469" s="34"/>
      <c r="F469" s="34"/>
      <c r="G469" s="34"/>
      <c r="H469" s="34"/>
      <c r="I469" s="34"/>
      <c r="J469" s="34"/>
      <c r="K469" s="34"/>
      <c r="L469" s="34"/>
      <c r="M469" s="34"/>
      <c r="N469" s="34"/>
      <c r="O469" s="34"/>
    </row>
    <row r="470" spans="2:15">
      <c r="B470" s="34"/>
      <c r="C470" s="34"/>
      <c r="D470" s="34"/>
      <c r="E470" s="34"/>
      <c r="F470" s="34"/>
      <c r="G470" s="34"/>
      <c r="H470" s="34"/>
      <c r="I470" s="34"/>
      <c r="J470" s="34"/>
      <c r="K470" s="34"/>
      <c r="L470" s="34"/>
      <c r="M470" s="34"/>
      <c r="N470" s="34"/>
      <c r="O470" s="34"/>
    </row>
    <row r="471" spans="2:15">
      <c r="B471" s="34"/>
      <c r="C471" s="34"/>
      <c r="D471" s="34"/>
      <c r="E471" s="34"/>
      <c r="F471" s="34"/>
      <c r="G471" s="34"/>
      <c r="H471" s="34"/>
      <c r="I471" s="34"/>
      <c r="J471" s="34"/>
      <c r="K471" s="34"/>
      <c r="L471" s="34"/>
      <c r="M471" s="34"/>
      <c r="N471" s="34"/>
      <c r="O471" s="34"/>
    </row>
    <row r="472" spans="2:15">
      <c r="B472" s="34"/>
      <c r="C472" s="34"/>
      <c r="D472" s="34"/>
      <c r="E472" s="34"/>
      <c r="F472" s="34"/>
      <c r="G472" s="34"/>
      <c r="H472" s="34"/>
      <c r="I472" s="34"/>
      <c r="J472" s="34"/>
      <c r="K472" s="34"/>
      <c r="L472" s="34"/>
      <c r="M472" s="34"/>
      <c r="N472" s="34"/>
      <c r="O472" s="34"/>
    </row>
    <row r="473" spans="2:15">
      <c r="B473" s="34"/>
      <c r="C473" s="34"/>
      <c r="D473" s="34"/>
      <c r="E473" s="34"/>
      <c r="F473" s="34"/>
      <c r="G473" s="34"/>
      <c r="H473" s="34"/>
      <c r="I473" s="34"/>
      <c r="J473" s="34"/>
      <c r="K473" s="34"/>
      <c r="L473" s="34"/>
      <c r="M473" s="34"/>
      <c r="N473" s="34"/>
      <c r="O473" s="34"/>
    </row>
    <row r="474" spans="2:15">
      <c r="B474" s="34"/>
      <c r="C474" s="34"/>
      <c r="D474" s="34"/>
      <c r="E474" s="34"/>
      <c r="F474" s="34"/>
      <c r="G474" s="34"/>
      <c r="H474" s="34"/>
      <c r="I474" s="34"/>
      <c r="J474" s="34"/>
      <c r="K474" s="34"/>
      <c r="L474" s="34"/>
      <c r="M474" s="34"/>
      <c r="N474" s="34"/>
      <c r="O474" s="34"/>
    </row>
    <row r="475" spans="2:15">
      <c r="B475" s="34"/>
      <c r="C475" s="34"/>
      <c r="D475" s="34"/>
      <c r="E475" s="34"/>
      <c r="F475" s="34"/>
      <c r="G475" s="34"/>
      <c r="H475" s="34"/>
      <c r="I475" s="34"/>
      <c r="J475" s="34"/>
      <c r="K475" s="34"/>
      <c r="L475" s="34"/>
      <c r="M475" s="34"/>
      <c r="N475" s="34"/>
      <c r="O475" s="34"/>
    </row>
    <row r="476" spans="2:15">
      <c r="B476" s="34"/>
      <c r="C476" s="34"/>
      <c r="D476" s="34"/>
      <c r="E476" s="34"/>
      <c r="F476" s="34"/>
      <c r="G476" s="34"/>
      <c r="H476" s="34"/>
      <c r="I476" s="34"/>
      <c r="J476" s="34"/>
      <c r="K476" s="34"/>
      <c r="L476" s="34"/>
      <c r="M476" s="34"/>
      <c r="N476" s="34"/>
      <c r="O476" s="34"/>
    </row>
    <row r="477" spans="2:15">
      <c r="B477" s="34"/>
      <c r="C477" s="34"/>
      <c r="D477" s="34"/>
      <c r="E477" s="34"/>
      <c r="F477" s="34"/>
      <c r="G477" s="34"/>
      <c r="H477" s="34"/>
      <c r="I477" s="34"/>
      <c r="J477" s="34"/>
      <c r="K477" s="34"/>
      <c r="L477" s="34"/>
      <c r="M477" s="34"/>
      <c r="N477" s="34"/>
      <c r="O477" s="34"/>
    </row>
    <row r="478" spans="2:15">
      <c r="B478" s="34"/>
      <c r="C478" s="34"/>
      <c r="D478" s="34"/>
      <c r="E478" s="34"/>
      <c r="F478" s="34"/>
      <c r="G478" s="34"/>
      <c r="H478" s="34"/>
      <c r="I478" s="34"/>
      <c r="J478" s="34"/>
      <c r="K478" s="34"/>
      <c r="L478" s="34"/>
      <c r="M478" s="34"/>
      <c r="N478" s="34"/>
      <c r="O478" s="34"/>
    </row>
    <row r="479" spans="2:15">
      <c r="B479" s="34"/>
      <c r="C479" s="34"/>
      <c r="D479" s="34"/>
      <c r="E479" s="34"/>
      <c r="F479" s="34"/>
      <c r="G479" s="34"/>
      <c r="H479" s="34"/>
      <c r="I479" s="34"/>
      <c r="J479" s="34"/>
      <c r="K479" s="34"/>
      <c r="L479" s="34"/>
      <c r="M479" s="34"/>
      <c r="N479" s="34"/>
      <c r="O479" s="34"/>
    </row>
    <row r="480" spans="2:15">
      <c r="B480" s="34"/>
      <c r="C480" s="34"/>
      <c r="D480" s="34"/>
      <c r="E480" s="34"/>
      <c r="F480" s="34"/>
      <c r="G480" s="34"/>
      <c r="H480" s="34"/>
      <c r="I480" s="34"/>
      <c r="J480" s="34"/>
      <c r="K480" s="34"/>
      <c r="L480" s="34"/>
      <c r="M480" s="34"/>
      <c r="N480" s="34"/>
      <c r="O480" s="34"/>
    </row>
    <row r="481" spans="2:15">
      <c r="B481" s="34"/>
      <c r="C481" s="34"/>
      <c r="D481" s="34"/>
      <c r="E481" s="34"/>
      <c r="F481" s="34"/>
      <c r="G481" s="34"/>
      <c r="H481" s="34"/>
      <c r="I481" s="34"/>
      <c r="J481" s="34"/>
      <c r="K481" s="34"/>
      <c r="L481" s="34"/>
      <c r="M481" s="34"/>
      <c r="N481" s="34"/>
      <c r="O481" s="34"/>
    </row>
    <row r="482" spans="2:15">
      <c r="B482" s="34"/>
      <c r="C482" s="34"/>
      <c r="D482" s="34"/>
      <c r="E482" s="34"/>
      <c r="F482" s="34"/>
      <c r="G482" s="34"/>
      <c r="H482" s="34"/>
      <c r="I482" s="34"/>
      <c r="J482" s="34"/>
      <c r="K482" s="34"/>
      <c r="L482" s="34"/>
      <c r="M482" s="34"/>
      <c r="N482" s="34"/>
      <c r="O482" s="34"/>
    </row>
    <row r="483" spans="2:15">
      <c r="B483" s="34"/>
      <c r="C483" s="34"/>
      <c r="D483" s="34"/>
      <c r="E483" s="34"/>
      <c r="F483" s="34"/>
      <c r="G483" s="34"/>
      <c r="H483" s="34"/>
      <c r="I483" s="34"/>
      <c r="J483" s="34"/>
      <c r="K483" s="34"/>
      <c r="L483" s="34"/>
      <c r="M483" s="34"/>
      <c r="N483" s="34"/>
      <c r="O483" s="34"/>
    </row>
    <row r="484" spans="2:15">
      <c r="B484" s="34"/>
      <c r="C484" s="34"/>
      <c r="D484" s="34"/>
      <c r="E484" s="34"/>
      <c r="F484" s="34"/>
      <c r="G484" s="34"/>
      <c r="H484" s="34"/>
      <c r="I484" s="34"/>
      <c r="J484" s="34"/>
      <c r="K484" s="34"/>
      <c r="L484" s="34"/>
      <c r="M484" s="34"/>
      <c r="N484" s="34"/>
      <c r="O484" s="34"/>
    </row>
    <row r="485" spans="2:15">
      <c r="B485" s="34"/>
      <c r="C485" s="34"/>
      <c r="D485" s="34"/>
      <c r="E485" s="34"/>
      <c r="F485" s="34"/>
      <c r="G485" s="34"/>
      <c r="H485" s="34"/>
      <c r="I485" s="34"/>
      <c r="J485" s="34"/>
      <c r="K485" s="34"/>
      <c r="L485" s="34"/>
      <c r="M485" s="34"/>
      <c r="N485" s="34"/>
      <c r="O485" s="34"/>
    </row>
    <row r="486" spans="2:15">
      <c r="B486" s="34"/>
      <c r="C486" s="34"/>
      <c r="D486" s="34"/>
      <c r="E486" s="34"/>
      <c r="F486" s="34"/>
      <c r="G486" s="34"/>
      <c r="H486" s="34"/>
      <c r="I486" s="34"/>
      <c r="J486" s="34"/>
      <c r="K486" s="34"/>
      <c r="L486" s="34"/>
      <c r="M486" s="34"/>
      <c r="N486" s="34"/>
      <c r="O486" s="34"/>
    </row>
    <row r="487" spans="2:15">
      <c r="B487" s="34"/>
      <c r="C487" s="34"/>
      <c r="D487" s="34"/>
      <c r="E487" s="34"/>
      <c r="F487" s="34"/>
      <c r="G487" s="34"/>
      <c r="H487" s="34"/>
      <c r="I487" s="34"/>
      <c r="J487" s="34"/>
      <c r="K487" s="34"/>
      <c r="L487" s="34"/>
      <c r="M487" s="34"/>
      <c r="N487" s="34"/>
      <c r="O487" s="34"/>
    </row>
    <row r="488" spans="2:15">
      <c r="B488" s="34"/>
      <c r="C488" s="34"/>
      <c r="D488" s="34"/>
      <c r="E488" s="34"/>
      <c r="F488" s="34"/>
      <c r="G488" s="34"/>
      <c r="H488" s="34"/>
      <c r="I488" s="34"/>
      <c r="J488" s="34"/>
      <c r="K488" s="34"/>
      <c r="L488" s="34"/>
      <c r="M488" s="34"/>
      <c r="N488" s="34"/>
      <c r="O488" s="34"/>
    </row>
    <row r="489" spans="2:15">
      <c r="B489" s="34"/>
      <c r="C489" s="34"/>
      <c r="D489" s="34"/>
      <c r="E489" s="34"/>
      <c r="F489" s="34"/>
      <c r="G489" s="34"/>
      <c r="H489" s="34"/>
      <c r="I489" s="34"/>
      <c r="J489" s="34"/>
      <c r="K489" s="34"/>
      <c r="L489" s="34"/>
      <c r="M489" s="34"/>
      <c r="N489" s="34"/>
      <c r="O489" s="34"/>
    </row>
    <row r="490" spans="2:15">
      <c r="B490" s="34"/>
      <c r="C490" s="34"/>
      <c r="D490" s="34"/>
      <c r="E490" s="34"/>
      <c r="F490" s="34"/>
      <c r="G490" s="34"/>
      <c r="H490" s="34"/>
      <c r="I490" s="34"/>
      <c r="J490" s="34"/>
      <c r="K490" s="34"/>
      <c r="L490" s="34"/>
      <c r="M490" s="34"/>
      <c r="N490" s="34"/>
      <c r="O490" s="34"/>
    </row>
    <row r="491" spans="2:15">
      <c r="B491" s="34"/>
      <c r="C491" s="34"/>
      <c r="D491" s="34"/>
      <c r="E491" s="34"/>
      <c r="F491" s="34"/>
      <c r="G491" s="34"/>
      <c r="H491" s="34"/>
      <c r="I491" s="34"/>
      <c r="J491" s="34"/>
      <c r="K491" s="34"/>
      <c r="L491" s="34"/>
      <c r="M491" s="34"/>
      <c r="N491" s="34"/>
      <c r="O491" s="34"/>
    </row>
    <row r="492" spans="2:15">
      <c r="B492" s="34"/>
      <c r="C492" s="34"/>
      <c r="D492" s="34"/>
      <c r="E492" s="34"/>
      <c r="F492" s="34"/>
      <c r="G492" s="34"/>
      <c r="H492" s="34"/>
      <c r="I492" s="34"/>
      <c r="J492" s="34"/>
      <c r="K492" s="34"/>
      <c r="L492" s="34"/>
      <c r="M492" s="34"/>
      <c r="N492" s="34"/>
      <c r="O492" s="34"/>
    </row>
    <row r="493" spans="2:15">
      <c r="B493" s="34"/>
      <c r="C493" s="34"/>
      <c r="D493" s="34"/>
      <c r="E493" s="34"/>
      <c r="F493" s="34"/>
      <c r="G493" s="34"/>
      <c r="H493" s="34"/>
      <c r="I493" s="34"/>
      <c r="J493" s="34"/>
      <c r="K493" s="34"/>
      <c r="L493" s="34"/>
      <c r="M493" s="34"/>
      <c r="N493" s="34"/>
      <c r="O493" s="34"/>
    </row>
    <row r="494" spans="2:15">
      <c r="B494" s="34"/>
      <c r="C494" s="34"/>
      <c r="D494" s="34"/>
      <c r="E494" s="34"/>
      <c r="F494" s="34"/>
      <c r="G494" s="34"/>
      <c r="H494" s="34"/>
      <c r="I494" s="34"/>
      <c r="J494" s="34"/>
      <c r="K494" s="34"/>
      <c r="L494" s="34"/>
      <c r="M494" s="34"/>
      <c r="N494" s="34"/>
      <c r="O494" s="34"/>
    </row>
    <row r="495" spans="2:15">
      <c r="B495" s="34"/>
      <c r="C495" s="34"/>
      <c r="D495" s="34"/>
      <c r="E495" s="34"/>
      <c r="F495" s="34"/>
      <c r="G495" s="34"/>
      <c r="H495" s="34"/>
      <c r="I495" s="34"/>
      <c r="J495" s="34"/>
      <c r="K495" s="34"/>
      <c r="L495" s="34"/>
      <c r="M495" s="34"/>
      <c r="N495" s="34"/>
      <c r="O495" s="34"/>
    </row>
    <row r="496" spans="2:15">
      <c r="B496" s="34"/>
      <c r="C496" s="34"/>
      <c r="D496" s="34"/>
      <c r="E496" s="34"/>
      <c r="F496" s="34"/>
      <c r="G496" s="34"/>
      <c r="H496" s="34"/>
      <c r="I496" s="34"/>
      <c r="J496" s="34"/>
      <c r="K496" s="34"/>
      <c r="L496" s="34"/>
      <c r="M496" s="34"/>
      <c r="N496" s="34"/>
      <c r="O496" s="34"/>
    </row>
    <row r="497" spans="2:15">
      <c r="B497" s="34"/>
      <c r="C497" s="34"/>
      <c r="D497" s="34"/>
      <c r="E497" s="34"/>
      <c r="F497" s="34"/>
      <c r="G497" s="34"/>
      <c r="H497" s="34"/>
      <c r="I497" s="34"/>
      <c r="J497" s="34"/>
      <c r="K497" s="34"/>
      <c r="L497" s="34"/>
      <c r="M497" s="34"/>
      <c r="N497" s="34"/>
      <c r="O497" s="34"/>
    </row>
    <row r="498" spans="2:15">
      <c r="B498" s="34"/>
      <c r="C498" s="34"/>
      <c r="D498" s="34"/>
      <c r="E498" s="34"/>
      <c r="F498" s="34"/>
      <c r="G498" s="34"/>
      <c r="H498" s="34"/>
      <c r="I498" s="34"/>
      <c r="J498" s="34"/>
      <c r="K498" s="34"/>
      <c r="L498" s="34"/>
      <c r="M498" s="34"/>
      <c r="N498" s="34"/>
      <c r="O498" s="34"/>
    </row>
    <row r="499" spans="2:15">
      <c r="B499" s="34"/>
      <c r="C499" s="34"/>
      <c r="D499" s="34"/>
      <c r="E499" s="34"/>
      <c r="F499" s="34"/>
      <c r="G499" s="34"/>
      <c r="H499" s="34"/>
      <c r="I499" s="34"/>
      <c r="J499" s="34"/>
      <c r="K499" s="34"/>
      <c r="L499" s="34"/>
      <c r="M499" s="34"/>
      <c r="N499" s="34"/>
      <c r="O499" s="34"/>
    </row>
    <row r="500" spans="2:15">
      <c r="B500" s="34"/>
      <c r="C500" s="34"/>
      <c r="D500" s="34"/>
      <c r="E500" s="34"/>
      <c r="F500" s="34"/>
      <c r="G500" s="34"/>
      <c r="H500" s="34"/>
      <c r="I500" s="34"/>
      <c r="J500" s="34"/>
      <c r="K500" s="34"/>
      <c r="L500" s="34"/>
      <c r="M500" s="34"/>
      <c r="N500" s="34"/>
      <c r="O500" s="34"/>
    </row>
    <row r="501" spans="2:15">
      <c r="B501" s="34"/>
      <c r="C501" s="34"/>
      <c r="D501" s="34"/>
      <c r="E501" s="34"/>
      <c r="F501" s="34"/>
      <c r="G501" s="34"/>
      <c r="H501" s="34"/>
      <c r="I501" s="34"/>
      <c r="J501" s="34"/>
      <c r="K501" s="34"/>
      <c r="L501" s="34"/>
      <c r="M501" s="34"/>
      <c r="N501" s="34"/>
      <c r="O501" s="34"/>
    </row>
    <row r="502" spans="2:15">
      <c r="B502" s="34"/>
      <c r="C502" s="34"/>
      <c r="D502" s="34"/>
      <c r="E502" s="34"/>
      <c r="F502" s="34"/>
      <c r="G502" s="34"/>
      <c r="H502" s="34"/>
      <c r="I502" s="34"/>
      <c r="J502" s="34"/>
      <c r="K502" s="34"/>
      <c r="L502" s="34"/>
      <c r="M502" s="34"/>
      <c r="N502" s="34"/>
      <c r="O502" s="34"/>
    </row>
    <row r="503" spans="2:15">
      <c r="B503" s="34"/>
      <c r="C503" s="34"/>
      <c r="D503" s="34"/>
      <c r="E503" s="34"/>
      <c r="F503" s="34"/>
      <c r="G503" s="34"/>
      <c r="H503" s="34"/>
      <c r="I503" s="34"/>
      <c r="J503" s="34"/>
      <c r="K503" s="34"/>
      <c r="L503" s="34"/>
      <c r="M503" s="34"/>
      <c r="N503" s="34"/>
      <c r="O503" s="34"/>
    </row>
    <row r="504" spans="2:15">
      <c r="B504" s="34"/>
      <c r="C504" s="34"/>
      <c r="D504" s="34"/>
      <c r="E504" s="34"/>
      <c r="F504" s="34"/>
      <c r="G504" s="34"/>
      <c r="H504" s="34"/>
      <c r="I504" s="34"/>
      <c r="J504" s="34"/>
      <c r="K504" s="34"/>
      <c r="L504" s="34"/>
      <c r="M504" s="34"/>
      <c r="N504" s="34"/>
      <c r="O504" s="34"/>
    </row>
    <row r="505" spans="2:15">
      <c r="B505" s="34"/>
      <c r="C505" s="34"/>
      <c r="D505" s="34"/>
      <c r="E505" s="34"/>
      <c r="F505" s="34"/>
      <c r="G505" s="34"/>
      <c r="H505" s="34"/>
      <c r="I505" s="34"/>
      <c r="J505" s="34"/>
      <c r="K505" s="34"/>
      <c r="L505" s="34"/>
      <c r="M505" s="34"/>
      <c r="N505" s="34"/>
      <c r="O505" s="34"/>
    </row>
    <row r="506" spans="2:15">
      <c r="B506" s="34"/>
      <c r="C506" s="34"/>
      <c r="D506" s="34"/>
      <c r="E506" s="34"/>
      <c r="F506" s="34"/>
      <c r="G506" s="34"/>
      <c r="H506" s="34"/>
      <c r="I506" s="34"/>
      <c r="J506" s="34"/>
      <c r="K506" s="34"/>
      <c r="L506" s="34"/>
      <c r="M506" s="34"/>
      <c r="N506" s="34"/>
      <c r="O506" s="34"/>
    </row>
    <row r="507" spans="2:15">
      <c r="B507" s="34"/>
      <c r="C507" s="34"/>
      <c r="D507" s="34"/>
      <c r="E507" s="34"/>
      <c r="F507" s="34"/>
      <c r="G507" s="34"/>
      <c r="H507" s="34"/>
      <c r="I507" s="34"/>
      <c r="J507" s="34"/>
      <c r="K507" s="34"/>
      <c r="L507" s="34"/>
      <c r="M507" s="34"/>
      <c r="N507" s="34"/>
      <c r="O507" s="34"/>
    </row>
    <row r="508" spans="2:15">
      <c r="B508" s="34"/>
      <c r="C508" s="34"/>
      <c r="D508" s="34"/>
      <c r="E508" s="34"/>
      <c r="F508" s="34"/>
      <c r="G508" s="34"/>
      <c r="H508" s="34"/>
      <c r="I508" s="34"/>
      <c r="J508" s="34"/>
      <c r="K508" s="34"/>
      <c r="L508" s="34"/>
      <c r="M508" s="34"/>
      <c r="N508" s="34"/>
      <c r="O508" s="34"/>
    </row>
    <row r="509" spans="2:15">
      <c r="B509" s="34"/>
      <c r="C509" s="34"/>
      <c r="D509" s="34"/>
      <c r="E509" s="34"/>
      <c r="F509" s="34"/>
      <c r="G509" s="34"/>
      <c r="H509" s="34"/>
      <c r="I509" s="34"/>
      <c r="J509" s="34"/>
      <c r="K509" s="34"/>
      <c r="L509" s="34"/>
      <c r="M509" s="34"/>
      <c r="N509" s="34"/>
      <c r="O509" s="34"/>
    </row>
    <row r="510" spans="2:15">
      <c r="B510" s="34"/>
      <c r="C510" s="34"/>
      <c r="D510" s="34"/>
      <c r="E510" s="34"/>
      <c r="F510" s="34"/>
      <c r="G510" s="34"/>
      <c r="H510" s="34"/>
      <c r="I510" s="34"/>
      <c r="J510" s="34"/>
      <c r="K510" s="34"/>
      <c r="L510" s="34"/>
      <c r="M510" s="34"/>
      <c r="N510" s="34"/>
      <c r="O510" s="34"/>
    </row>
    <row r="511" spans="2:15">
      <c r="B511" s="34"/>
      <c r="C511" s="34"/>
      <c r="D511" s="34"/>
      <c r="E511" s="34"/>
      <c r="F511" s="34"/>
      <c r="G511" s="34"/>
      <c r="H511" s="34"/>
      <c r="I511" s="34"/>
      <c r="J511" s="34"/>
      <c r="K511" s="34"/>
      <c r="L511" s="34"/>
      <c r="M511" s="34"/>
      <c r="N511" s="34"/>
      <c r="O511" s="34"/>
    </row>
    <row r="512" spans="2:15">
      <c r="B512" s="34"/>
      <c r="C512" s="34"/>
      <c r="D512" s="34"/>
      <c r="E512" s="34"/>
      <c r="F512" s="34"/>
      <c r="G512" s="34"/>
      <c r="H512" s="34"/>
      <c r="I512" s="34"/>
      <c r="J512" s="34"/>
      <c r="K512" s="34"/>
      <c r="L512" s="34"/>
      <c r="M512" s="34"/>
      <c r="N512" s="34"/>
      <c r="O512" s="34"/>
    </row>
    <row r="513" spans="2:15">
      <c r="B513" s="34"/>
      <c r="C513" s="34"/>
      <c r="D513" s="34"/>
      <c r="E513" s="34"/>
      <c r="F513" s="34"/>
      <c r="G513" s="34"/>
      <c r="H513" s="34"/>
      <c r="I513" s="34"/>
      <c r="J513" s="34"/>
      <c r="K513" s="34"/>
      <c r="L513" s="34"/>
      <c r="M513" s="34"/>
      <c r="N513" s="34"/>
      <c r="O513" s="34"/>
    </row>
    <row r="514" spans="2:15">
      <c r="B514" s="34"/>
      <c r="C514" s="34"/>
      <c r="D514" s="34"/>
      <c r="E514" s="34"/>
      <c r="F514" s="34"/>
      <c r="G514" s="34"/>
      <c r="H514" s="34"/>
      <c r="I514" s="34"/>
      <c r="J514" s="34"/>
      <c r="K514" s="34"/>
      <c r="L514" s="34"/>
      <c r="M514" s="34"/>
      <c r="N514" s="34"/>
      <c r="O514" s="34"/>
    </row>
    <row r="515" spans="2:15">
      <c r="B515" s="34"/>
      <c r="C515" s="34"/>
      <c r="D515" s="34"/>
      <c r="E515" s="34"/>
      <c r="F515" s="34"/>
      <c r="G515" s="34"/>
      <c r="H515" s="34"/>
      <c r="I515" s="34"/>
      <c r="J515" s="34"/>
      <c r="K515" s="34"/>
      <c r="L515" s="34"/>
      <c r="M515" s="34"/>
      <c r="N515" s="34"/>
      <c r="O515" s="34"/>
    </row>
    <row r="516" spans="2:15">
      <c r="B516" s="34"/>
      <c r="C516" s="34"/>
      <c r="D516" s="34"/>
      <c r="E516" s="34"/>
      <c r="F516" s="34"/>
      <c r="G516" s="34"/>
      <c r="H516" s="34"/>
      <c r="I516" s="34"/>
      <c r="J516" s="34"/>
      <c r="K516" s="34"/>
      <c r="L516" s="34"/>
      <c r="M516" s="34"/>
      <c r="N516" s="34"/>
      <c r="O516" s="34"/>
    </row>
    <row r="517" spans="2:15">
      <c r="B517" s="34"/>
      <c r="C517" s="34"/>
      <c r="D517" s="34"/>
      <c r="E517" s="34"/>
      <c r="F517" s="34"/>
      <c r="G517" s="34"/>
      <c r="H517" s="34"/>
      <c r="I517" s="34"/>
      <c r="J517" s="34"/>
      <c r="K517" s="34"/>
      <c r="L517" s="34"/>
      <c r="M517" s="34"/>
      <c r="N517" s="34"/>
      <c r="O517" s="34"/>
    </row>
    <row r="518" spans="2:15">
      <c r="B518" s="34"/>
      <c r="C518" s="34"/>
      <c r="D518" s="34"/>
      <c r="E518" s="34"/>
      <c r="F518" s="34"/>
      <c r="G518" s="34"/>
      <c r="H518" s="34"/>
      <c r="I518" s="34"/>
      <c r="J518" s="34"/>
      <c r="K518" s="34"/>
      <c r="L518" s="34"/>
      <c r="M518" s="34"/>
      <c r="N518" s="34"/>
      <c r="O518" s="34"/>
    </row>
    <row r="519" spans="2:15">
      <c r="B519" s="34"/>
      <c r="C519" s="34"/>
      <c r="D519" s="34"/>
      <c r="E519" s="34"/>
      <c r="F519" s="34"/>
      <c r="G519" s="34"/>
      <c r="H519" s="34"/>
      <c r="I519" s="34"/>
      <c r="J519" s="34"/>
      <c r="K519" s="34"/>
      <c r="L519" s="34"/>
      <c r="M519" s="34"/>
      <c r="N519" s="34"/>
      <c r="O519" s="34"/>
    </row>
    <row r="520" spans="2:15">
      <c r="B520" s="34"/>
      <c r="C520" s="34"/>
      <c r="D520" s="34"/>
      <c r="E520" s="34"/>
      <c r="F520" s="34"/>
      <c r="G520" s="34"/>
      <c r="H520" s="34"/>
      <c r="I520" s="34"/>
      <c r="J520" s="34"/>
      <c r="K520" s="34"/>
      <c r="L520" s="34"/>
      <c r="M520" s="34"/>
      <c r="N520" s="34"/>
      <c r="O520" s="34"/>
    </row>
    <row r="521" spans="2:15">
      <c r="B521" s="34"/>
      <c r="C521" s="34"/>
      <c r="D521" s="34"/>
      <c r="E521" s="34"/>
      <c r="F521" s="34"/>
      <c r="G521" s="34"/>
      <c r="H521" s="34"/>
      <c r="I521" s="34"/>
      <c r="J521" s="34"/>
      <c r="K521" s="34"/>
      <c r="L521" s="34"/>
      <c r="M521" s="34"/>
      <c r="N521" s="34"/>
      <c r="O521" s="34"/>
    </row>
    <row r="522" spans="2:15">
      <c r="B522" s="34"/>
      <c r="C522" s="34"/>
      <c r="D522" s="34"/>
      <c r="E522" s="34"/>
      <c r="F522" s="34"/>
      <c r="G522" s="34"/>
      <c r="H522" s="34"/>
      <c r="I522" s="34"/>
      <c r="J522" s="34"/>
      <c r="K522" s="34"/>
      <c r="L522" s="34"/>
      <c r="M522" s="34"/>
      <c r="N522" s="34"/>
      <c r="O522" s="34"/>
    </row>
    <row r="523" spans="2:15">
      <c r="B523" s="34"/>
      <c r="C523" s="34"/>
      <c r="D523" s="34"/>
      <c r="E523" s="34"/>
      <c r="F523" s="34"/>
      <c r="G523" s="34"/>
      <c r="H523" s="34"/>
      <c r="I523" s="34"/>
      <c r="J523" s="34"/>
      <c r="K523" s="34"/>
      <c r="L523" s="34"/>
      <c r="M523" s="34"/>
      <c r="N523" s="34"/>
      <c r="O523" s="34"/>
    </row>
    <row r="524" spans="2:15">
      <c r="B524" s="34"/>
      <c r="C524" s="34"/>
      <c r="D524" s="34"/>
      <c r="E524" s="34"/>
      <c r="F524" s="34"/>
      <c r="G524" s="34"/>
      <c r="H524" s="34"/>
      <c r="I524" s="34"/>
      <c r="J524" s="34"/>
      <c r="K524" s="34"/>
      <c r="L524" s="34"/>
      <c r="M524" s="34"/>
      <c r="N524" s="34"/>
      <c r="O524" s="34"/>
    </row>
    <row r="525" spans="2:15">
      <c r="B525" s="34"/>
      <c r="C525" s="34"/>
      <c r="D525" s="34"/>
      <c r="E525" s="34"/>
      <c r="F525" s="34"/>
      <c r="G525" s="34"/>
      <c r="H525" s="34"/>
      <c r="I525" s="34"/>
      <c r="J525" s="34"/>
      <c r="K525" s="34"/>
      <c r="L525" s="34"/>
      <c r="M525" s="34"/>
      <c r="N525" s="34"/>
      <c r="O525" s="34"/>
    </row>
    <row r="526" spans="2:15">
      <c r="B526" s="34"/>
      <c r="C526" s="34"/>
      <c r="D526" s="34"/>
      <c r="E526" s="34"/>
      <c r="F526" s="34"/>
      <c r="G526" s="34"/>
      <c r="H526" s="34"/>
      <c r="I526" s="34"/>
      <c r="J526" s="34"/>
      <c r="K526" s="34"/>
      <c r="L526" s="34"/>
      <c r="M526" s="34"/>
      <c r="N526" s="34"/>
      <c r="O526" s="34"/>
    </row>
    <row r="527" spans="2:15">
      <c r="B527" s="34"/>
      <c r="C527" s="34"/>
      <c r="D527" s="34"/>
      <c r="E527" s="34"/>
      <c r="F527" s="34"/>
      <c r="G527" s="34"/>
      <c r="H527" s="34"/>
      <c r="I527" s="34"/>
      <c r="J527" s="34"/>
      <c r="K527" s="34"/>
      <c r="L527" s="34"/>
      <c r="M527" s="34"/>
      <c r="N527" s="34"/>
      <c r="O527" s="34"/>
    </row>
    <row r="528" spans="2:15">
      <c r="B528" s="34"/>
      <c r="C528" s="34"/>
      <c r="D528" s="34"/>
      <c r="E528" s="34"/>
      <c r="F528" s="34"/>
      <c r="G528" s="34"/>
      <c r="H528" s="34"/>
      <c r="I528" s="34"/>
      <c r="J528" s="34"/>
      <c r="K528" s="34"/>
      <c r="L528" s="34"/>
      <c r="M528" s="34"/>
      <c r="N528" s="34"/>
      <c r="O528" s="34"/>
    </row>
    <row r="529" spans="2:15">
      <c r="B529" s="34"/>
      <c r="C529" s="34"/>
      <c r="D529" s="34"/>
      <c r="E529" s="34"/>
      <c r="F529" s="34"/>
      <c r="G529" s="34"/>
      <c r="H529" s="34"/>
      <c r="I529" s="34"/>
      <c r="J529" s="34"/>
      <c r="K529" s="34"/>
      <c r="L529" s="34"/>
      <c r="M529" s="34"/>
      <c r="N529" s="34"/>
      <c r="O529" s="34"/>
    </row>
    <row r="530" spans="2:15">
      <c r="B530" s="34"/>
      <c r="C530" s="34"/>
      <c r="D530" s="34"/>
      <c r="E530" s="34"/>
      <c r="F530" s="34"/>
      <c r="G530" s="34"/>
      <c r="H530" s="34"/>
      <c r="I530" s="34"/>
      <c r="J530" s="34"/>
      <c r="K530" s="34"/>
      <c r="L530" s="34"/>
      <c r="M530" s="34"/>
      <c r="N530" s="34"/>
      <c r="O530" s="34"/>
    </row>
    <row r="531" spans="2:15">
      <c r="B531" s="34"/>
      <c r="C531" s="34"/>
      <c r="D531" s="34"/>
      <c r="E531" s="34"/>
      <c r="F531" s="34"/>
      <c r="G531" s="34"/>
      <c r="H531" s="34"/>
      <c r="I531" s="34"/>
      <c r="J531" s="34"/>
      <c r="K531" s="34"/>
      <c r="L531" s="34"/>
      <c r="M531" s="34"/>
      <c r="N531" s="34"/>
      <c r="O531" s="34"/>
    </row>
    <row r="532" spans="2:15">
      <c r="B532" s="34"/>
      <c r="C532" s="34"/>
      <c r="D532" s="34"/>
      <c r="E532" s="34"/>
      <c r="F532" s="34"/>
      <c r="G532" s="34"/>
      <c r="H532" s="34"/>
      <c r="I532" s="34"/>
      <c r="J532" s="34"/>
      <c r="K532" s="34"/>
      <c r="L532" s="34"/>
      <c r="M532" s="34"/>
      <c r="N532" s="34"/>
      <c r="O532" s="34"/>
    </row>
    <row r="533" spans="2:15">
      <c r="B533" s="34"/>
      <c r="C533" s="34"/>
      <c r="D533" s="34"/>
      <c r="E533" s="34"/>
      <c r="F533" s="34"/>
      <c r="G533" s="34"/>
      <c r="H533" s="34"/>
      <c r="I533" s="34"/>
      <c r="J533" s="34"/>
      <c r="K533" s="34"/>
      <c r="L533" s="34"/>
      <c r="M533" s="34"/>
      <c r="N533" s="34"/>
      <c r="O533" s="34"/>
    </row>
    <row r="534" spans="2:15">
      <c r="B534" s="34"/>
      <c r="C534" s="34"/>
      <c r="D534" s="34"/>
      <c r="E534" s="34"/>
      <c r="F534" s="34"/>
      <c r="G534" s="34"/>
      <c r="H534" s="34"/>
      <c r="I534" s="34"/>
      <c r="J534" s="34"/>
      <c r="K534" s="34"/>
      <c r="L534" s="34"/>
      <c r="M534" s="34"/>
      <c r="N534" s="34"/>
      <c r="O534" s="34"/>
    </row>
    <row r="535" spans="2:15">
      <c r="B535" s="34"/>
      <c r="C535" s="34"/>
      <c r="D535" s="34"/>
      <c r="E535" s="34"/>
      <c r="F535" s="34"/>
      <c r="G535" s="34"/>
      <c r="H535" s="34"/>
      <c r="I535" s="34"/>
      <c r="J535" s="34"/>
      <c r="K535" s="34"/>
      <c r="L535" s="34"/>
      <c r="M535" s="34"/>
      <c r="N535" s="34"/>
      <c r="O535" s="34"/>
    </row>
    <row r="536" spans="2:15">
      <c r="B536" s="34"/>
      <c r="C536" s="34"/>
      <c r="D536" s="34"/>
      <c r="E536" s="34"/>
      <c r="F536" s="34"/>
      <c r="G536" s="34"/>
      <c r="H536" s="34"/>
      <c r="I536" s="34"/>
      <c r="J536" s="34"/>
      <c r="K536" s="34"/>
      <c r="L536" s="34"/>
      <c r="M536" s="34"/>
      <c r="N536" s="34"/>
      <c r="O536" s="34"/>
    </row>
    <row r="537" spans="2:15">
      <c r="B537" s="34"/>
      <c r="C537" s="34"/>
      <c r="D537" s="34"/>
      <c r="E537" s="34"/>
      <c r="F537" s="34"/>
      <c r="G537" s="34"/>
      <c r="H537" s="34"/>
      <c r="I537" s="34"/>
      <c r="J537" s="34"/>
      <c r="K537" s="34"/>
      <c r="L537" s="34"/>
      <c r="M537" s="34"/>
      <c r="N537" s="34"/>
      <c r="O537" s="34"/>
    </row>
    <row r="538" spans="2:15">
      <c r="B538" s="34"/>
      <c r="C538" s="34"/>
      <c r="D538" s="34"/>
      <c r="E538" s="34"/>
      <c r="F538" s="34"/>
      <c r="G538" s="34"/>
      <c r="H538" s="34"/>
      <c r="I538" s="34"/>
      <c r="J538" s="34"/>
      <c r="K538" s="34"/>
      <c r="L538" s="34"/>
      <c r="M538" s="34"/>
      <c r="N538" s="34"/>
      <c r="O538" s="34"/>
    </row>
    <row r="539" spans="2:15">
      <c r="B539" s="34"/>
      <c r="C539" s="34"/>
      <c r="D539" s="34"/>
      <c r="E539" s="34"/>
      <c r="F539" s="34"/>
      <c r="G539" s="34"/>
      <c r="H539" s="34"/>
      <c r="I539" s="34"/>
      <c r="J539" s="34"/>
      <c r="K539" s="34"/>
      <c r="L539" s="34"/>
      <c r="M539" s="34"/>
      <c r="N539" s="34"/>
      <c r="O539" s="34"/>
    </row>
    <row r="540" spans="2:15">
      <c r="B540" s="34"/>
      <c r="C540" s="34"/>
      <c r="D540" s="34"/>
      <c r="E540" s="34"/>
      <c r="F540" s="34"/>
      <c r="G540" s="34"/>
      <c r="H540" s="34"/>
      <c r="I540" s="34"/>
      <c r="J540" s="34"/>
      <c r="K540" s="34"/>
      <c r="L540" s="34"/>
      <c r="M540" s="34"/>
      <c r="N540" s="34"/>
      <c r="O540" s="34"/>
    </row>
    <row r="541" spans="2:15">
      <c r="B541" s="34"/>
      <c r="C541" s="34"/>
      <c r="D541" s="34"/>
      <c r="E541" s="34"/>
      <c r="F541" s="34"/>
      <c r="G541" s="34"/>
      <c r="H541" s="34"/>
      <c r="I541" s="34"/>
      <c r="J541" s="34"/>
      <c r="K541" s="34"/>
      <c r="L541" s="34"/>
      <c r="M541" s="34"/>
      <c r="N541" s="34"/>
      <c r="O541" s="34"/>
    </row>
    <row r="542" spans="2:15">
      <c r="B542" s="34"/>
      <c r="C542" s="34"/>
      <c r="D542" s="34"/>
      <c r="E542" s="34"/>
      <c r="F542" s="34"/>
      <c r="G542" s="34"/>
      <c r="H542" s="34"/>
      <c r="I542" s="34"/>
      <c r="J542" s="34"/>
      <c r="K542" s="34"/>
      <c r="L542" s="34"/>
      <c r="M542" s="34"/>
      <c r="N542" s="34"/>
      <c r="O542" s="34"/>
    </row>
    <row r="543" spans="2:15">
      <c r="B543" s="34"/>
      <c r="C543" s="34"/>
      <c r="D543" s="34"/>
      <c r="E543" s="34"/>
      <c r="F543" s="34"/>
      <c r="G543" s="34"/>
      <c r="H543" s="34"/>
      <c r="I543" s="34"/>
      <c r="J543" s="34"/>
      <c r="K543" s="34"/>
      <c r="L543" s="34"/>
      <c r="M543" s="34"/>
      <c r="N543" s="34"/>
      <c r="O543" s="34"/>
    </row>
    <row r="544" spans="2:15">
      <c r="B544" s="34"/>
      <c r="C544" s="34"/>
      <c r="D544" s="34"/>
      <c r="E544" s="34"/>
      <c r="F544" s="34"/>
      <c r="G544" s="34"/>
      <c r="H544" s="34"/>
      <c r="I544" s="34"/>
      <c r="J544" s="34"/>
      <c r="K544" s="34"/>
      <c r="L544" s="34"/>
      <c r="M544" s="34"/>
      <c r="N544" s="34"/>
      <c r="O544" s="34"/>
    </row>
    <row r="545" spans="2:15">
      <c r="B545" s="34"/>
      <c r="C545" s="34"/>
      <c r="D545" s="34"/>
      <c r="E545" s="34"/>
      <c r="F545" s="34"/>
      <c r="G545" s="34"/>
      <c r="H545" s="34"/>
      <c r="I545" s="34"/>
      <c r="J545" s="34"/>
      <c r="K545" s="34"/>
      <c r="L545" s="34"/>
      <c r="M545" s="34"/>
      <c r="N545" s="34"/>
      <c r="O545" s="34"/>
    </row>
    <row r="546" spans="2:15">
      <c r="B546" s="34"/>
      <c r="C546" s="34"/>
      <c r="D546" s="34"/>
      <c r="E546" s="34"/>
      <c r="F546" s="34"/>
      <c r="G546" s="34"/>
      <c r="H546" s="34"/>
      <c r="I546" s="34"/>
      <c r="J546" s="34"/>
      <c r="K546" s="34"/>
      <c r="L546" s="34"/>
      <c r="M546" s="34"/>
      <c r="N546" s="34"/>
      <c r="O546" s="34"/>
    </row>
    <row r="547" spans="2:15">
      <c r="B547" s="34"/>
      <c r="C547" s="34"/>
      <c r="D547" s="34"/>
      <c r="E547" s="34"/>
      <c r="F547" s="34"/>
      <c r="G547" s="34"/>
      <c r="H547" s="34"/>
      <c r="I547" s="34"/>
      <c r="J547" s="34"/>
      <c r="K547" s="34"/>
      <c r="L547" s="34"/>
      <c r="M547" s="34"/>
      <c r="N547" s="34"/>
      <c r="O547" s="34"/>
    </row>
    <row r="548" spans="2:15">
      <c r="B548" s="34"/>
      <c r="C548" s="34"/>
      <c r="D548" s="34"/>
      <c r="E548" s="34"/>
      <c r="F548" s="34"/>
      <c r="G548" s="34"/>
      <c r="H548" s="34"/>
      <c r="I548" s="34"/>
      <c r="J548" s="34"/>
      <c r="K548" s="34"/>
      <c r="L548" s="34"/>
      <c r="M548" s="34"/>
      <c r="N548" s="34"/>
      <c r="O548" s="34"/>
    </row>
    <row r="549" spans="2:15">
      <c r="B549" s="34"/>
      <c r="C549" s="34"/>
      <c r="D549" s="34"/>
      <c r="E549" s="34"/>
      <c r="F549" s="34"/>
      <c r="G549" s="34"/>
      <c r="H549" s="34"/>
      <c r="I549" s="34"/>
      <c r="J549" s="34"/>
      <c r="K549" s="34"/>
      <c r="L549" s="34"/>
      <c r="M549" s="34"/>
      <c r="N549" s="34"/>
      <c r="O549" s="34"/>
    </row>
    <row r="550" spans="2:15">
      <c r="B550" s="34"/>
      <c r="C550" s="34"/>
      <c r="D550" s="34"/>
      <c r="E550" s="34"/>
      <c r="F550" s="34"/>
      <c r="G550" s="34"/>
      <c r="H550" s="34"/>
      <c r="I550" s="34"/>
      <c r="J550" s="34"/>
      <c r="K550" s="34"/>
      <c r="L550" s="34"/>
      <c r="M550" s="34"/>
      <c r="N550" s="34"/>
      <c r="O550" s="34"/>
    </row>
    <row r="551" spans="2:15">
      <c r="B551" s="34"/>
      <c r="C551" s="34"/>
      <c r="D551" s="34"/>
      <c r="E551" s="34"/>
      <c r="F551" s="34"/>
      <c r="G551" s="34"/>
      <c r="H551" s="34"/>
      <c r="I551" s="34"/>
      <c r="J551" s="34"/>
      <c r="K551" s="34"/>
      <c r="L551" s="34"/>
      <c r="M551" s="34"/>
      <c r="N551" s="34"/>
      <c r="O551" s="34"/>
    </row>
    <row r="552" spans="2:15">
      <c r="B552" s="34"/>
      <c r="C552" s="34"/>
      <c r="D552" s="34"/>
      <c r="E552" s="34"/>
      <c r="F552" s="34"/>
      <c r="G552" s="34"/>
      <c r="H552" s="34"/>
      <c r="I552" s="34"/>
      <c r="J552" s="34"/>
      <c r="K552" s="34"/>
      <c r="L552" s="34"/>
      <c r="M552" s="34"/>
      <c r="N552" s="34"/>
      <c r="O552" s="34"/>
    </row>
    <row r="553" spans="2:15">
      <c r="B553" s="34"/>
      <c r="C553" s="34"/>
      <c r="D553" s="34"/>
      <c r="E553" s="34"/>
      <c r="F553" s="34"/>
      <c r="G553" s="34"/>
      <c r="H553" s="34"/>
      <c r="I553" s="34"/>
      <c r="J553" s="34"/>
      <c r="K553" s="34"/>
      <c r="L553" s="34"/>
      <c r="M553" s="34"/>
      <c r="N553" s="34"/>
      <c r="O553" s="34"/>
    </row>
    <row r="554" spans="2:15">
      <c r="B554" s="34"/>
      <c r="C554" s="34"/>
      <c r="D554" s="34"/>
      <c r="E554" s="34"/>
      <c r="F554" s="34"/>
      <c r="G554" s="34"/>
      <c r="H554" s="34"/>
      <c r="I554" s="34"/>
      <c r="J554" s="34"/>
      <c r="K554" s="34"/>
      <c r="L554" s="34"/>
      <c r="M554" s="34"/>
      <c r="N554" s="34"/>
      <c r="O554" s="34"/>
    </row>
    <row r="555" spans="2:15">
      <c r="B555" s="34"/>
      <c r="C555" s="34"/>
      <c r="D555" s="34"/>
      <c r="E555" s="34"/>
      <c r="F555" s="34"/>
      <c r="G555" s="34"/>
      <c r="H555" s="34"/>
      <c r="I555" s="34"/>
      <c r="J555" s="34"/>
      <c r="K555" s="34"/>
      <c r="L555" s="34"/>
      <c r="M555" s="34"/>
      <c r="N555" s="34"/>
      <c r="O555" s="34"/>
    </row>
    <row r="556" spans="2:15">
      <c r="B556" s="34"/>
      <c r="C556" s="34"/>
      <c r="D556" s="34"/>
      <c r="E556" s="34"/>
      <c r="F556" s="34"/>
      <c r="G556" s="34"/>
      <c r="H556" s="34"/>
      <c r="I556" s="34"/>
      <c r="J556" s="34"/>
      <c r="K556" s="34"/>
      <c r="L556" s="34"/>
      <c r="M556" s="34"/>
      <c r="N556" s="34"/>
      <c r="O556" s="34"/>
    </row>
    <row r="557" spans="2:15">
      <c r="B557" s="34"/>
      <c r="C557" s="34"/>
      <c r="D557" s="34"/>
      <c r="E557" s="34"/>
      <c r="F557" s="34"/>
      <c r="G557" s="34"/>
      <c r="H557" s="34"/>
      <c r="I557" s="34"/>
      <c r="J557" s="34"/>
      <c r="K557" s="34"/>
      <c r="L557" s="34"/>
      <c r="M557" s="34"/>
      <c r="N557" s="34"/>
      <c r="O557" s="34"/>
    </row>
    <row r="558" spans="2:15">
      <c r="B558" s="34"/>
      <c r="C558" s="34"/>
      <c r="D558" s="34"/>
      <c r="E558" s="34"/>
      <c r="F558" s="34"/>
      <c r="G558" s="34"/>
      <c r="H558" s="34"/>
      <c r="I558" s="34"/>
      <c r="J558" s="34"/>
      <c r="K558" s="34"/>
      <c r="L558" s="34"/>
      <c r="M558" s="34"/>
      <c r="N558" s="34"/>
      <c r="O558" s="34"/>
    </row>
    <row r="559" spans="2:15">
      <c r="B559" s="34"/>
      <c r="C559" s="34"/>
      <c r="D559" s="34"/>
      <c r="E559" s="34"/>
      <c r="F559" s="34"/>
      <c r="G559" s="34"/>
      <c r="H559" s="34"/>
      <c r="I559" s="34"/>
      <c r="J559" s="34"/>
      <c r="K559" s="34"/>
      <c r="L559" s="34"/>
      <c r="M559" s="34"/>
      <c r="N559" s="34"/>
      <c r="O559" s="34"/>
    </row>
    <row r="560" spans="2:15">
      <c r="B560" s="34"/>
      <c r="C560" s="34"/>
      <c r="D560" s="34"/>
      <c r="E560" s="34"/>
      <c r="F560" s="34"/>
      <c r="G560" s="34"/>
      <c r="H560" s="34"/>
      <c r="I560" s="34"/>
      <c r="J560" s="34"/>
      <c r="K560" s="34"/>
      <c r="L560" s="34"/>
      <c r="M560" s="34"/>
      <c r="N560" s="34"/>
      <c r="O560" s="34"/>
    </row>
    <row r="561" spans="2:15">
      <c r="B561" s="34"/>
      <c r="C561" s="34"/>
      <c r="D561" s="34"/>
      <c r="E561" s="34"/>
      <c r="F561" s="34"/>
      <c r="G561" s="34"/>
      <c r="H561" s="34"/>
      <c r="I561" s="34"/>
      <c r="J561" s="34"/>
      <c r="K561" s="34"/>
      <c r="L561" s="34"/>
      <c r="M561" s="34"/>
      <c r="N561" s="34"/>
      <c r="O561" s="34"/>
    </row>
    <row r="562" spans="2:15">
      <c r="B562" s="34"/>
      <c r="C562" s="34"/>
      <c r="D562" s="34"/>
      <c r="E562" s="34"/>
      <c r="F562" s="34"/>
      <c r="G562" s="34"/>
      <c r="H562" s="34"/>
      <c r="I562" s="34"/>
      <c r="J562" s="34"/>
      <c r="K562" s="34"/>
      <c r="L562" s="34"/>
      <c r="M562" s="34"/>
      <c r="N562" s="34"/>
      <c r="O562" s="34"/>
    </row>
    <row r="563" spans="2:15">
      <c r="B563" s="34"/>
      <c r="C563" s="34"/>
      <c r="D563" s="34"/>
      <c r="E563" s="34"/>
      <c r="F563" s="34"/>
      <c r="G563" s="34"/>
      <c r="H563" s="34"/>
      <c r="I563" s="34"/>
      <c r="J563" s="34"/>
      <c r="K563" s="34"/>
      <c r="L563" s="34"/>
      <c r="M563" s="34"/>
      <c r="N563" s="34"/>
      <c r="O563" s="34"/>
    </row>
    <row r="564" spans="2:15">
      <c r="B564" s="34"/>
      <c r="C564" s="34"/>
      <c r="D564" s="34"/>
      <c r="E564" s="34"/>
      <c r="F564" s="34"/>
      <c r="G564" s="34"/>
      <c r="H564" s="34"/>
      <c r="I564" s="34"/>
      <c r="J564" s="34"/>
      <c r="K564" s="34"/>
      <c r="L564" s="34"/>
      <c r="M564" s="34"/>
      <c r="N564" s="34"/>
      <c r="O564" s="34"/>
    </row>
    <row r="565" spans="2:15">
      <c r="B565" s="34"/>
      <c r="C565" s="34"/>
      <c r="D565" s="34"/>
      <c r="E565" s="34"/>
      <c r="F565" s="34"/>
      <c r="G565" s="34"/>
      <c r="H565" s="34"/>
      <c r="I565" s="34"/>
      <c r="J565" s="34"/>
      <c r="K565" s="34"/>
      <c r="L565" s="34"/>
      <c r="M565" s="34"/>
      <c r="N565" s="34"/>
      <c r="O565" s="34"/>
    </row>
    <row r="566" spans="2:15">
      <c r="B566" s="34"/>
      <c r="C566" s="34"/>
      <c r="D566" s="34"/>
      <c r="E566" s="34"/>
      <c r="F566" s="34"/>
      <c r="G566" s="34"/>
      <c r="H566" s="34"/>
      <c r="I566" s="34"/>
      <c r="J566" s="34"/>
      <c r="K566" s="34"/>
      <c r="L566" s="34"/>
      <c r="M566" s="34"/>
      <c r="N566" s="34"/>
      <c r="O566" s="34"/>
    </row>
    <row r="567" spans="2:15">
      <c r="B567" s="34"/>
      <c r="C567" s="34"/>
      <c r="D567" s="34"/>
      <c r="E567" s="34"/>
      <c r="F567" s="34"/>
      <c r="G567" s="34"/>
      <c r="H567" s="34"/>
      <c r="I567" s="34"/>
      <c r="J567" s="34"/>
      <c r="K567" s="34"/>
      <c r="L567" s="34"/>
      <c r="M567" s="34"/>
      <c r="N567" s="34"/>
      <c r="O567" s="34"/>
    </row>
    <row r="568" spans="2:15">
      <c r="B568" s="34"/>
      <c r="C568" s="34"/>
      <c r="D568" s="34"/>
      <c r="E568" s="34"/>
      <c r="F568" s="34"/>
      <c r="G568" s="34"/>
      <c r="H568" s="34"/>
      <c r="I568" s="34"/>
      <c r="J568" s="34"/>
      <c r="K568" s="34"/>
      <c r="L568" s="34"/>
      <c r="M568" s="34"/>
      <c r="N568" s="34"/>
      <c r="O568" s="34"/>
    </row>
    <row r="569" spans="2:15">
      <c r="B569" s="34"/>
      <c r="C569" s="34"/>
      <c r="D569" s="34"/>
      <c r="E569" s="34"/>
      <c r="F569" s="34"/>
      <c r="G569" s="34"/>
      <c r="H569" s="34"/>
      <c r="I569" s="34"/>
      <c r="J569" s="34"/>
      <c r="K569" s="34"/>
      <c r="L569" s="34"/>
      <c r="M569" s="34"/>
      <c r="N569" s="34"/>
      <c r="O569" s="34"/>
    </row>
    <row r="570" spans="2:15">
      <c r="B570" s="34"/>
      <c r="C570" s="34"/>
      <c r="D570" s="34"/>
      <c r="E570" s="34"/>
      <c r="F570" s="34"/>
      <c r="G570" s="34"/>
      <c r="H570" s="34"/>
      <c r="I570" s="34"/>
      <c r="J570" s="34"/>
      <c r="K570" s="34"/>
      <c r="L570" s="34"/>
      <c r="M570" s="34"/>
      <c r="N570" s="34"/>
      <c r="O570" s="34"/>
    </row>
    <row r="571" spans="2:15">
      <c r="B571" s="34"/>
      <c r="C571" s="34"/>
      <c r="D571" s="34"/>
      <c r="E571" s="34"/>
      <c r="F571" s="34"/>
      <c r="G571" s="34"/>
      <c r="H571" s="34"/>
      <c r="I571" s="34"/>
      <c r="J571" s="34"/>
      <c r="K571" s="34"/>
      <c r="L571" s="34"/>
      <c r="M571" s="34"/>
      <c r="N571" s="34"/>
      <c r="O571" s="34"/>
    </row>
    <row r="572" spans="2:15">
      <c r="B572" s="34"/>
      <c r="C572" s="34"/>
      <c r="D572" s="34"/>
      <c r="E572" s="34"/>
      <c r="F572" s="34"/>
      <c r="G572" s="34"/>
      <c r="H572" s="34"/>
      <c r="I572" s="34"/>
      <c r="J572" s="34"/>
      <c r="K572" s="34"/>
      <c r="L572" s="34"/>
      <c r="M572" s="34"/>
      <c r="N572" s="34"/>
      <c r="O572" s="34"/>
    </row>
    <row r="573" spans="2:15">
      <c r="B573" s="34"/>
      <c r="C573" s="34"/>
      <c r="D573" s="34"/>
      <c r="E573" s="34"/>
      <c r="F573" s="34"/>
      <c r="G573" s="34"/>
      <c r="H573" s="34"/>
      <c r="I573" s="34"/>
      <c r="J573" s="34"/>
      <c r="K573" s="34"/>
      <c r="L573" s="34"/>
      <c r="M573" s="34"/>
      <c r="N573" s="34"/>
      <c r="O573" s="34"/>
    </row>
    <row r="574" spans="2:15">
      <c r="B574" s="34"/>
      <c r="C574" s="34"/>
      <c r="D574" s="34"/>
      <c r="E574" s="34"/>
      <c r="F574" s="34"/>
      <c r="G574" s="34"/>
      <c r="H574" s="34"/>
      <c r="I574" s="34"/>
      <c r="J574" s="34"/>
      <c r="K574" s="34"/>
      <c r="L574" s="34"/>
      <c r="M574" s="34"/>
      <c r="N574" s="34"/>
      <c r="O574" s="34"/>
    </row>
    <row r="575" spans="2:15">
      <c r="B575" s="34"/>
      <c r="C575" s="34"/>
      <c r="D575" s="34"/>
      <c r="E575" s="34"/>
      <c r="F575" s="34"/>
      <c r="G575" s="34"/>
      <c r="H575" s="34"/>
      <c r="I575" s="34"/>
      <c r="J575" s="34"/>
      <c r="K575" s="34"/>
      <c r="L575" s="34"/>
      <c r="M575" s="34"/>
      <c r="N575" s="34"/>
      <c r="O575" s="34"/>
    </row>
    <row r="576" spans="2:15">
      <c r="B576" s="34"/>
      <c r="C576" s="34"/>
      <c r="D576" s="34"/>
      <c r="E576" s="34"/>
      <c r="F576" s="34"/>
      <c r="G576" s="34"/>
      <c r="H576" s="34"/>
      <c r="I576" s="34"/>
      <c r="J576" s="34"/>
      <c r="K576" s="34"/>
      <c r="L576" s="34"/>
      <c r="M576" s="34"/>
      <c r="N576" s="34"/>
      <c r="O576" s="34"/>
    </row>
    <row r="577" spans="2:15">
      <c r="B577" s="34"/>
      <c r="C577" s="34"/>
      <c r="D577" s="34"/>
      <c r="E577" s="34"/>
      <c r="F577" s="34"/>
      <c r="G577" s="34"/>
      <c r="H577" s="34"/>
      <c r="I577" s="34"/>
      <c r="J577" s="34"/>
      <c r="K577" s="34"/>
      <c r="L577" s="34"/>
      <c r="M577" s="34"/>
      <c r="N577" s="34"/>
      <c r="O577" s="34"/>
    </row>
    <row r="578" spans="2:15">
      <c r="B578" s="34"/>
      <c r="C578" s="34"/>
      <c r="D578" s="34"/>
      <c r="E578" s="34"/>
      <c r="F578" s="34"/>
      <c r="G578" s="34"/>
      <c r="H578" s="34"/>
      <c r="I578" s="34"/>
      <c r="J578" s="34"/>
      <c r="K578" s="34"/>
      <c r="L578" s="34"/>
      <c r="M578" s="34"/>
      <c r="N578" s="34"/>
      <c r="O578" s="34"/>
    </row>
    <row r="579" spans="2:15">
      <c r="B579" s="34"/>
      <c r="C579" s="34"/>
      <c r="D579" s="34"/>
      <c r="E579" s="34"/>
      <c r="F579" s="34"/>
      <c r="G579" s="34"/>
      <c r="H579" s="34"/>
      <c r="I579" s="34"/>
      <c r="J579" s="34"/>
      <c r="K579" s="34"/>
      <c r="L579" s="34"/>
      <c r="M579" s="34"/>
      <c r="N579" s="34"/>
      <c r="O579" s="34"/>
    </row>
    <row r="580" spans="2:15">
      <c r="B580" s="34"/>
      <c r="C580" s="34"/>
      <c r="D580" s="34"/>
      <c r="E580" s="34"/>
      <c r="F580" s="34"/>
      <c r="G580" s="34"/>
      <c r="H580" s="34"/>
      <c r="I580" s="34"/>
      <c r="J580" s="34"/>
      <c r="K580" s="34"/>
      <c r="L580" s="34"/>
      <c r="M580" s="34"/>
      <c r="N580" s="34"/>
      <c r="O580" s="34"/>
    </row>
    <row r="581" spans="2:15">
      <c r="B581" s="34"/>
      <c r="C581" s="34"/>
      <c r="D581" s="34"/>
      <c r="E581" s="34"/>
      <c r="F581" s="34"/>
      <c r="G581" s="34"/>
      <c r="H581" s="34"/>
      <c r="I581" s="34"/>
      <c r="J581" s="34"/>
      <c r="K581" s="34"/>
      <c r="L581" s="34"/>
      <c r="M581" s="34"/>
      <c r="N581" s="34"/>
      <c r="O581" s="34"/>
    </row>
    <row r="582" spans="2:15">
      <c r="B582" s="34"/>
      <c r="C582" s="34"/>
      <c r="D582" s="34"/>
      <c r="E582" s="34"/>
      <c r="F582" s="34"/>
      <c r="G582" s="34"/>
      <c r="H582" s="34"/>
      <c r="I582" s="34"/>
      <c r="J582" s="34"/>
      <c r="K582" s="34"/>
      <c r="L582" s="34"/>
      <c r="M582" s="34"/>
      <c r="N582" s="34"/>
      <c r="O582" s="34"/>
    </row>
    <row r="583" spans="2:15">
      <c r="B583" s="34"/>
      <c r="C583" s="34"/>
      <c r="D583" s="34"/>
      <c r="E583" s="34"/>
      <c r="F583" s="34"/>
      <c r="G583" s="34"/>
      <c r="H583" s="34"/>
      <c r="I583" s="34"/>
      <c r="J583" s="34"/>
      <c r="K583" s="34"/>
      <c r="L583" s="34"/>
      <c r="M583" s="34"/>
      <c r="N583" s="34"/>
      <c r="O583" s="34"/>
    </row>
    <row r="584" spans="2:15">
      <c r="B584" s="34"/>
      <c r="C584" s="34"/>
      <c r="D584" s="34"/>
      <c r="E584" s="34"/>
      <c r="F584" s="34"/>
      <c r="G584" s="34"/>
      <c r="H584" s="34"/>
      <c r="I584" s="34"/>
      <c r="J584" s="34"/>
      <c r="K584" s="34"/>
      <c r="L584" s="34"/>
      <c r="M584" s="34"/>
      <c r="N584" s="34"/>
      <c r="O584" s="34"/>
    </row>
    <row r="585" spans="2:15">
      <c r="B585" s="34"/>
      <c r="C585" s="34"/>
      <c r="D585" s="34"/>
      <c r="E585" s="34"/>
      <c r="F585" s="34"/>
      <c r="G585" s="34"/>
      <c r="H585" s="34"/>
      <c r="I585" s="34"/>
      <c r="J585" s="34"/>
      <c r="K585" s="34"/>
      <c r="L585" s="34"/>
      <c r="M585" s="34"/>
      <c r="N585" s="34"/>
      <c r="O585" s="34"/>
    </row>
    <row r="586" spans="2:15">
      <c r="B586" s="34"/>
      <c r="C586" s="34"/>
      <c r="D586" s="34"/>
      <c r="E586" s="34"/>
      <c r="F586" s="34"/>
      <c r="G586" s="34"/>
      <c r="H586" s="34"/>
      <c r="I586" s="34"/>
      <c r="J586" s="34"/>
      <c r="K586" s="34"/>
      <c r="L586" s="34"/>
      <c r="M586" s="34"/>
      <c r="N586" s="34"/>
      <c r="O586" s="34"/>
    </row>
    <row r="587" spans="2:15">
      <c r="B587" s="34"/>
      <c r="C587" s="34"/>
      <c r="D587" s="34"/>
      <c r="E587" s="34"/>
      <c r="F587" s="34"/>
      <c r="G587" s="34"/>
      <c r="H587" s="34"/>
      <c r="I587" s="34"/>
      <c r="J587" s="34"/>
      <c r="K587" s="34"/>
      <c r="L587" s="34"/>
      <c r="M587" s="34"/>
      <c r="N587" s="34"/>
      <c r="O587" s="34"/>
    </row>
    <row r="588" spans="2:15">
      <c r="B588" s="34"/>
      <c r="C588" s="34"/>
      <c r="D588" s="34"/>
      <c r="E588" s="34"/>
      <c r="F588" s="34"/>
      <c r="G588" s="34"/>
      <c r="H588" s="34"/>
      <c r="I588" s="34"/>
      <c r="J588" s="34"/>
      <c r="K588" s="34"/>
      <c r="L588" s="34"/>
      <c r="M588" s="34"/>
      <c r="N588" s="34"/>
      <c r="O588" s="34"/>
    </row>
    <row r="589" spans="2:15">
      <c r="B589" s="34"/>
      <c r="C589" s="34"/>
      <c r="D589" s="34"/>
      <c r="E589" s="34"/>
      <c r="F589" s="34"/>
      <c r="G589" s="34"/>
      <c r="H589" s="34"/>
      <c r="I589" s="34"/>
      <c r="J589" s="34"/>
      <c r="K589" s="34"/>
      <c r="L589" s="34"/>
      <c r="M589" s="34"/>
      <c r="N589" s="34"/>
      <c r="O589" s="34"/>
    </row>
    <row r="590" spans="2:15">
      <c r="B590" s="34"/>
      <c r="C590" s="34"/>
      <c r="D590" s="34"/>
      <c r="E590" s="34"/>
      <c r="F590" s="34"/>
      <c r="G590" s="34"/>
      <c r="H590" s="34"/>
      <c r="I590" s="34"/>
      <c r="J590" s="34"/>
      <c r="K590" s="34"/>
      <c r="L590" s="34"/>
      <c r="M590" s="34"/>
      <c r="N590" s="34"/>
      <c r="O590" s="34"/>
    </row>
    <row r="591" spans="2:15">
      <c r="B591" s="34"/>
      <c r="C591" s="34"/>
      <c r="D591" s="34"/>
      <c r="E591" s="34"/>
      <c r="F591" s="34"/>
      <c r="G591" s="34"/>
      <c r="H591" s="34"/>
      <c r="I591" s="34"/>
      <c r="J591" s="34"/>
      <c r="K591" s="34"/>
      <c r="L591" s="34"/>
      <c r="M591" s="34"/>
      <c r="N591" s="34"/>
      <c r="O591" s="34"/>
    </row>
    <row r="592" spans="2:15">
      <c r="B592" s="34"/>
      <c r="C592" s="34"/>
      <c r="D592" s="34"/>
      <c r="E592" s="34"/>
      <c r="F592" s="34"/>
      <c r="G592" s="34"/>
      <c r="H592" s="34"/>
      <c r="I592" s="34"/>
      <c r="J592" s="34"/>
      <c r="K592" s="34"/>
      <c r="L592" s="34"/>
      <c r="M592" s="34"/>
      <c r="N592" s="34"/>
      <c r="O592" s="34"/>
    </row>
    <row r="593" spans="2:15">
      <c r="B593" s="34"/>
      <c r="C593" s="34"/>
      <c r="D593" s="34"/>
      <c r="E593" s="34"/>
      <c r="F593" s="34"/>
      <c r="G593" s="34"/>
      <c r="H593" s="34"/>
      <c r="I593" s="34"/>
      <c r="J593" s="34"/>
      <c r="K593" s="34"/>
      <c r="L593" s="34"/>
      <c r="M593" s="34"/>
      <c r="N593" s="34"/>
      <c r="O593" s="34"/>
    </row>
    <row r="594" spans="2:15">
      <c r="B594" s="34"/>
      <c r="C594" s="34"/>
      <c r="D594" s="34"/>
      <c r="E594" s="34"/>
      <c r="F594" s="34"/>
      <c r="G594" s="34"/>
      <c r="H594" s="34"/>
      <c r="I594" s="34"/>
      <c r="J594" s="34"/>
      <c r="K594" s="34"/>
      <c r="L594" s="34"/>
      <c r="M594" s="34"/>
      <c r="N594" s="34"/>
      <c r="O594" s="34"/>
    </row>
    <row r="595" spans="2:15">
      <c r="B595" s="34"/>
      <c r="C595" s="34"/>
      <c r="D595" s="34"/>
      <c r="E595" s="34"/>
      <c r="F595" s="34"/>
      <c r="G595" s="34"/>
      <c r="H595" s="34"/>
      <c r="I595" s="34"/>
      <c r="J595" s="34"/>
      <c r="K595" s="34"/>
      <c r="L595" s="34"/>
      <c r="M595" s="34"/>
      <c r="N595" s="34"/>
      <c r="O595" s="34"/>
    </row>
    <row r="596" spans="2:15">
      <c r="B596" s="34"/>
      <c r="C596" s="34"/>
      <c r="D596" s="34"/>
      <c r="E596" s="34"/>
      <c r="F596" s="34"/>
      <c r="G596" s="34"/>
      <c r="H596" s="34"/>
      <c r="I596" s="34"/>
      <c r="J596" s="34"/>
      <c r="K596" s="34"/>
      <c r="L596" s="34"/>
      <c r="M596" s="34"/>
      <c r="N596" s="34"/>
      <c r="O596" s="34"/>
    </row>
    <row r="597" spans="2:15">
      <c r="B597" s="34"/>
      <c r="C597" s="34"/>
      <c r="D597" s="34"/>
      <c r="E597" s="34"/>
      <c r="F597" s="34"/>
      <c r="G597" s="34"/>
      <c r="H597" s="34"/>
      <c r="I597" s="34"/>
      <c r="J597" s="34"/>
      <c r="K597" s="34"/>
      <c r="L597" s="34"/>
      <c r="M597" s="34"/>
      <c r="N597" s="34"/>
      <c r="O597" s="34"/>
    </row>
    <row r="598" spans="2:15">
      <c r="B598" s="34"/>
      <c r="C598" s="34"/>
      <c r="D598" s="34"/>
      <c r="E598" s="34"/>
      <c r="F598" s="34"/>
      <c r="G598" s="34"/>
      <c r="H598" s="34"/>
      <c r="I598" s="34"/>
      <c r="J598" s="34"/>
      <c r="K598" s="34"/>
      <c r="L598" s="34"/>
      <c r="M598" s="34"/>
      <c r="N598" s="34"/>
      <c r="O598" s="34"/>
    </row>
    <row r="599" spans="2:15">
      <c r="B599" s="34"/>
      <c r="C599" s="34"/>
      <c r="D599" s="34"/>
      <c r="E599" s="34"/>
      <c r="F599" s="34"/>
      <c r="G599" s="34"/>
      <c r="H599" s="34"/>
      <c r="I599" s="34"/>
      <c r="J599" s="34"/>
      <c r="K599" s="34"/>
      <c r="L599" s="34"/>
      <c r="M599" s="34"/>
      <c r="N599" s="34"/>
      <c r="O599" s="34"/>
    </row>
    <row r="600" spans="2:15">
      <c r="B600" s="34"/>
      <c r="C600" s="34"/>
      <c r="D600" s="34"/>
      <c r="E600" s="34"/>
      <c r="F600" s="34"/>
      <c r="G600" s="34"/>
      <c r="H600" s="34"/>
      <c r="I600" s="34"/>
      <c r="J600" s="34"/>
      <c r="K600" s="34"/>
      <c r="L600" s="34"/>
      <c r="M600" s="34"/>
      <c r="N600" s="34"/>
      <c r="O600" s="34"/>
    </row>
    <row r="601" spans="2:15">
      <c r="B601" s="34"/>
      <c r="C601" s="34"/>
      <c r="D601" s="34"/>
      <c r="E601" s="34"/>
      <c r="F601" s="34"/>
      <c r="G601" s="34"/>
      <c r="H601" s="34"/>
      <c r="I601" s="34"/>
      <c r="J601" s="34"/>
      <c r="K601" s="34"/>
      <c r="L601" s="34"/>
      <c r="M601" s="34"/>
      <c r="N601" s="34"/>
      <c r="O601" s="34"/>
    </row>
    <row r="602" spans="2:15">
      <c r="B602" s="34"/>
      <c r="C602" s="34"/>
      <c r="D602" s="34"/>
      <c r="E602" s="34"/>
      <c r="F602" s="34"/>
      <c r="G602" s="34"/>
      <c r="H602" s="34"/>
      <c r="I602" s="34"/>
      <c r="J602" s="34"/>
      <c r="K602" s="34"/>
      <c r="L602" s="34"/>
      <c r="M602" s="34"/>
      <c r="N602" s="34"/>
      <c r="O602" s="34"/>
    </row>
    <row r="603" spans="2:15">
      <c r="B603" s="34"/>
      <c r="C603" s="34"/>
      <c r="D603" s="34"/>
      <c r="E603" s="34"/>
      <c r="F603" s="34"/>
      <c r="G603" s="34"/>
      <c r="H603" s="34"/>
      <c r="I603" s="34"/>
      <c r="J603" s="34"/>
      <c r="K603" s="34"/>
      <c r="L603" s="34"/>
      <c r="M603" s="34"/>
      <c r="N603" s="34"/>
      <c r="O603" s="34"/>
    </row>
    <row r="604" spans="2:15">
      <c r="B604" s="34"/>
      <c r="C604" s="34"/>
      <c r="D604" s="34"/>
      <c r="E604" s="34"/>
      <c r="F604" s="34"/>
      <c r="G604" s="34"/>
      <c r="H604" s="34"/>
      <c r="I604" s="34"/>
      <c r="J604" s="34"/>
      <c r="K604" s="34"/>
      <c r="L604" s="34"/>
      <c r="M604" s="34"/>
      <c r="N604" s="34"/>
      <c r="O604" s="34"/>
    </row>
    <row r="605" spans="2:15">
      <c r="B605" s="34"/>
      <c r="C605" s="34"/>
      <c r="D605" s="34"/>
      <c r="E605" s="34"/>
      <c r="F605" s="34"/>
      <c r="G605" s="34"/>
      <c r="H605" s="34"/>
      <c r="I605" s="34"/>
      <c r="J605" s="34"/>
      <c r="K605" s="34"/>
      <c r="L605" s="34"/>
      <c r="M605" s="34"/>
      <c r="N605" s="34"/>
      <c r="O605" s="34"/>
    </row>
    <row r="606" spans="2:15">
      <c r="B606" s="34"/>
      <c r="C606" s="34"/>
      <c r="D606" s="34"/>
      <c r="E606" s="34"/>
      <c r="F606" s="34"/>
      <c r="G606" s="34"/>
      <c r="H606" s="34"/>
      <c r="I606" s="34"/>
      <c r="J606" s="34"/>
      <c r="K606" s="34"/>
      <c r="L606" s="34"/>
      <c r="M606" s="34"/>
      <c r="N606" s="34"/>
      <c r="O606" s="34"/>
    </row>
    <row r="607" spans="2:15">
      <c r="B607" s="34"/>
      <c r="C607" s="34"/>
      <c r="D607" s="34"/>
      <c r="E607" s="34"/>
      <c r="F607" s="34"/>
      <c r="G607" s="34"/>
      <c r="H607" s="34"/>
      <c r="I607" s="34"/>
      <c r="J607" s="34"/>
      <c r="K607" s="34"/>
      <c r="L607" s="34"/>
      <c r="M607" s="34"/>
      <c r="N607" s="34"/>
      <c r="O607" s="34"/>
    </row>
    <row r="608" spans="2:15">
      <c r="B608" s="34"/>
      <c r="C608" s="34"/>
      <c r="D608" s="34"/>
      <c r="E608" s="34"/>
      <c r="F608" s="34"/>
      <c r="G608" s="34"/>
      <c r="H608" s="34"/>
      <c r="I608" s="34"/>
      <c r="J608" s="34"/>
      <c r="K608" s="34"/>
      <c r="L608" s="34"/>
      <c r="M608" s="34"/>
      <c r="N608" s="34"/>
      <c r="O608" s="34"/>
    </row>
    <row r="609" spans="2:15">
      <c r="B609" s="34"/>
      <c r="C609" s="34"/>
      <c r="D609" s="34"/>
      <c r="E609" s="34"/>
      <c r="F609" s="34"/>
      <c r="G609" s="34"/>
      <c r="H609" s="34"/>
      <c r="I609" s="34"/>
      <c r="J609" s="34"/>
      <c r="K609" s="34"/>
      <c r="L609" s="34"/>
      <c r="M609" s="34"/>
      <c r="N609" s="34"/>
      <c r="O609" s="34"/>
    </row>
    <row r="610" spans="2:15">
      <c r="B610" s="34"/>
      <c r="C610" s="34"/>
      <c r="D610" s="34"/>
      <c r="E610" s="34"/>
      <c r="F610" s="34"/>
      <c r="G610" s="34"/>
      <c r="H610" s="34"/>
      <c r="I610" s="34"/>
      <c r="J610" s="34"/>
      <c r="K610" s="34"/>
      <c r="L610" s="34"/>
      <c r="M610" s="34"/>
      <c r="N610" s="34"/>
      <c r="O610" s="34"/>
    </row>
    <row r="611" spans="2:15">
      <c r="B611" s="34"/>
      <c r="C611" s="34"/>
      <c r="D611" s="34"/>
      <c r="E611" s="34"/>
      <c r="F611" s="34"/>
      <c r="G611" s="34"/>
      <c r="H611" s="34"/>
      <c r="I611" s="34"/>
      <c r="J611" s="34"/>
      <c r="K611" s="34"/>
      <c r="L611" s="34"/>
      <c r="M611" s="34"/>
      <c r="N611" s="34"/>
      <c r="O611" s="34"/>
    </row>
    <row r="612" spans="2:15">
      <c r="B612" s="34"/>
      <c r="C612" s="34"/>
      <c r="D612" s="34"/>
      <c r="E612" s="34"/>
      <c r="F612" s="34"/>
      <c r="G612" s="34"/>
      <c r="H612" s="34"/>
      <c r="I612" s="34"/>
      <c r="J612" s="34"/>
      <c r="K612" s="34"/>
      <c r="L612" s="34"/>
      <c r="M612" s="34"/>
      <c r="N612" s="34"/>
      <c r="O612" s="34"/>
    </row>
    <row r="613" spans="2:15">
      <c r="B613" s="34"/>
      <c r="C613" s="34"/>
      <c r="D613" s="34"/>
      <c r="E613" s="34"/>
      <c r="F613" s="34"/>
      <c r="G613" s="34"/>
      <c r="H613" s="34"/>
      <c r="I613" s="34"/>
      <c r="J613" s="34"/>
      <c r="K613" s="34"/>
      <c r="L613" s="34"/>
      <c r="M613" s="34"/>
      <c r="N613" s="34"/>
      <c r="O613" s="34"/>
    </row>
    <row r="614" spans="2:15">
      <c r="B614" s="34"/>
      <c r="C614" s="34"/>
      <c r="D614" s="34"/>
      <c r="E614" s="34"/>
      <c r="F614" s="34"/>
      <c r="G614" s="34"/>
      <c r="H614" s="34"/>
      <c r="I614" s="34"/>
      <c r="J614" s="34"/>
      <c r="K614" s="34"/>
      <c r="L614" s="34"/>
      <c r="M614" s="34"/>
      <c r="N614" s="34"/>
      <c r="O614" s="34"/>
    </row>
    <row r="615" spans="2:15">
      <c r="B615" s="34"/>
      <c r="C615" s="34"/>
      <c r="D615" s="34"/>
      <c r="E615" s="34"/>
      <c r="F615" s="34"/>
      <c r="G615" s="34"/>
      <c r="H615" s="34"/>
      <c r="I615" s="34"/>
      <c r="J615" s="34"/>
      <c r="K615" s="34"/>
      <c r="L615" s="34"/>
      <c r="M615" s="34"/>
      <c r="N615" s="34"/>
      <c r="O615" s="34"/>
    </row>
    <row r="616" spans="2:15">
      <c r="B616" s="34"/>
      <c r="C616" s="34"/>
      <c r="D616" s="34"/>
      <c r="E616" s="34"/>
      <c r="F616" s="34"/>
      <c r="G616" s="34"/>
      <c r="H616" s="34"/>
      <c r="I616" s="34"/>
      <c r="J616" s="34"/>
      <c r="K616" s="34"/>
      <c r="L616" s="34"/>
      <c r="M616" s="34"/>
      <c r="N616" s="34"/>
      <c r="O616" s="34"/>
    </row>
    <row r="617" spans="2:15">
      <c r="B617" s="34"/>
      <c r="C617" s="34"/>
      <c r="D617" s="34"/>
      <c r="E617" s="34"/>
      <c r="F617" s="34"/>
      <c r="G617" s="34"/>
      <c r="H617" s="34"/>
      <c r="I617" s="34"/>
      <c r="J617" s="34"/>
      <c r="K617" s="34"/>
      <c r="L617" s="34"/>
      <c r="M617" s="34"/>
      <c r="N617" s="34"/>
      <c r="O617" s="34"/>
    </row>
    <row r="618" spans="2:15">
      <c r="B618" s="34"/>
      <c r="C618" s="34"/>
      <c r="D618" s="34"/>
      <c r="E618" s="34"/>
      <c r="F618" s="34"/>
      <c r="G618" s="34"/>
      <c r="H618" s="34"/>
      <c r="I618" s="34"/>
      <c r="J618" s="34"/>
      <c r="K618" s="34"/>
      <c r="L618" s="34"/>
      <c r="M618" s="34"/>
      <c r="N618" s="34"/>
      <c r="O618" s="34"/>
    </row>
    <row r="619" spans="2:15">
      <c r="B619" s="34"/>
      <c r="C619" s="34"/>
      <c r="D619" s="34"/>
      <c r="E619" s="34"/>
      <c r="F619" s="34"/>
      <c r="G619" s="34"/>
      <c r="H619" s="34"/>
      <c r="I619" s="34"/>
      <c r="J619" s="34"/>
      <c r="K619" s="34"/>
      <c r="L619" s="34"/>
      <c r="M619" s="34"/>
      <c r="N619" s="34"/>
      <c r="O619" s="34"/>
    </row>
    <row r="620" spans="2:15">
      <c r="B620" s="34"/>
      <c r="C620" s="34"/>
      <c r="D620" s="34"/>
      <c r="E620" s="34"/>
      <c r="F620" s="34"/>
      <c r="G620" s="34"/>
      <c r="H620" s="34"/>
      <c r="I620" s="34"/>
      <c r="J620" s="34"/>
      <c r="K620" s="34"/>
      <c r="L620" s="34"/>
      <c r="M620" s="34"/>
      <c r="N620" s="34"/>
      <c r="O620" s="34"/>
    </row>
    <row r="621" spans="2:15">
      <c r="B621" s="34"/>
      <c r="C621" s="34"/>
      <c r="D621" s="34"/>
      <c r="E621" s="34"/>
      <c r="F621" s="34"/>
      <c r="G621" s="34"/>
      <c r="H621" s="34"/>
      <c r="I621" s="34"/>
      <c r="J621" s="34"/>
      <c r="K621" s="34"/>
      <c r="L621" s="34"/>
      <c r="M621" s="34"/>
      <c r="N621" s="34"/>
      <c r="O621" s="34"/>
    </row>
    <row r="622" spans="2:15">
      <c r="B622" s="34"/>
      <c r="C622" s="34"/>
      <c r="D622" s="34"/>
      <c r="E622" s="34"/>
      <c r="F622" s="34"/>
      <c r="G622" s="34"/>
      <c r="H622" s="34"/>
      <c r="I622" s="34"/>
      <c r="J622" s="34"/>
      <c r="K622" s="34"/>
      <c r="L622" s="34"/>
      <c r="M622" s="34"/>
      <c r="N622" s="34"/>
      <c r="O622" s="34"/>
    </row>
    <row r="623" spans="2:15">
      <c r="B623" s="34"/>
      <c r="C623" s="34"/>
      <c r="D623" s="34"/>
      <c r="E623" s="34"/>
      <c r="F623" s="34"/>
      <c r="G623" s="34"/>
      <c r="H623" s="34"/>
      <c r="I623" s="34"/>
      <c r="J623" s="34"/>
      <c r="K623" s="34"/>
      <c r="L623" s="34"/>
      <c r="M623" s="34"/>
      <c r="N623" s="34"/>
      <c r="O623" s="34"/>
    </row>
    <row r="624" spans="2:15">
      <c r="B624" s="34"/>
      <c r="C624" s="34"/>
      <c r="D624" s="34"/>
      <c r="E624" s="34"/>
      <c r="F624" s="34"/>
      <c r="G624" s="34"/>
      <c r="H624" s="34"/>
      <c r="I624" s="34"/>
      <c r="J624" s="34"/>
      <c r="K624" s="34"/>
      <c r="L624" s="34"/>
      <c r="M624" s="34"/>
      <c r="N624" s="34"/>
      <c r="O624" s="34"/>
    </row>
    <row r="625" spans="2:15">
      <c r="B625" s="34"/>
      <c r="C625" s="34"/>
      <c r="D625" s="34"/>
      <c r="E625" s="34"/>
      <c r="F625" s="34"/>
      <c r="G625" s="34"/>
      <c r="H625" s="34"/>
      <c r="I625" s="34"/>
      <c r="J625" s="34"/>
      <c r="K625" s="34"/>
      <c r="L625" s="34"/>
      <c r="M625" s="34"/>
      <c r="N625" s="34"/>
      <c r="O625" s="34"/>
    </row>
    <row r="626" spans="2:15">
      <c r="B626" s="34"/>
      <c r="C626" s="34"/>
      <c r="D626" s="34"/>
      <c r="E626" s="34"/>
      <c r="F626" s="34"/>
      <c r="G626" s="34"/>
      <c r="H626" s="34"/>
      <c r="I626" s="34"/>
      <c r="J626" s="34"/>
      <c r="K626" s="34"/>
      <c r="L626" s="34"/>
      <c r="M626" s="34"/>
      <c r="N626" s="34"/>
      <c r="O626" s="34"/>
    </row>
    <row r="627" spans="2:15">
      <c r="B627" s="34"/>
      <c r="C627" s="34"/>
      <c r="D627" s="34"/>
      <c r="E627" s="34"/>
      <c r="F627" s="34"/>
      <c r="G627" s="34"/>
      <c r="H627" s="34"/>
      <c r="I627" s="34"/>
      <c r="J627" s="34"/>
      <c r="K627" s="34"/>
      <c r="L627" s="34"/>
      <c r="M627" s="34"/>
      <c r="N627" s="34"/>
      <c r="O627" s="34"/>
    </row>
    <row r="628" spans="2:15">
      <c r="B628" s="34"/>
      <c r="C628" s="34"/>
      <c r="D628" s="34"/>
      <c r="E628" s="34"/>
      <c r="F628" s="34"/>
      <c r="G628" s="34"/>
      <c r="H628" s="34"/>
      <c r="I628" s="34"/>
      <c r="J628" s="34"/>
      <c r="K628" s="34"/>
      <c r="L628" s="34"/>
      <c r="M628" s="34"/>
      <c r="N628" s="34"/>
      <c r="O628" s="34"/>
    </row>
    <row r="629" spans="2:15">
      <c r="B629" s="34"/>
      <c r="C629" s="34"/>
      <c r="D629" s="34"/>
      <c r="E629" s="34"/>
      <c r="F629" s="34"/>
      <c r="G629" s="34"/>
      <c r="H629" s="34"/>
      <c r="I629" s="34"/>
      <c r="J629" s="34"/>
      <c r="K629" s="34"/>
      <c r="L629" s="34"/>
      <c r="M629" s="34"/>
      <c r="N629" s="34"/>
      <c r="O629" s="34"/>
    </row>
    <row r="630" spans="2:15">
      <c r="B630" s="34"/>
      <c r="C630" s="34"/>
      <c r="D630" s="34"/>
      <c r="E630" s="34"/>
      <c r="F630" s="34"/>
      <c r="G630" s="34"/>
      <c r="H630" s="34"/>
      <c r="I630" s="34"/>
      <c r="J630" s="34"/>
      <c r="K630" s="34"/>
      <c r="L630" s="34"/>
      <c r="M630" s="34"/>
      <c r="N630" s="34"/>
      <c r="O630" s="34"/>
    </row>
    <row r="631" spans="2:15">
      <c r="B631" s="34"/>
      <c r="C631" s="34"/>
      <c r="D631" s="34"/>
      <c r="E631" s="34"/>
      <c r="F631" s="34"/>
      <c r="G631" s="34"/>
      <c r="H631" s="34"/>
      <c r="I631" s="34"/>
      <c r="J631" s="34"/>
      <c r="K631" s="34"/>
      <c r="L631" s="34"/>
      <c r="M631" s="34"/>
      <c r="N631" s="34"/>
      <c r="O631" s="34"/>
    </row>
    <row r="632" spans="2:15">
      <c r="B632" s="34"/>
      <c r="C632" s="34"/>
      <c r="D632" s="34"/>
      <c r="E632" s="34"/>
      <c r="F632" s="34"/>
      <c r="G632" s="34"/>
      <c r="H632" s="34"/>
      <c r="I632" s="34"/>
      <c r="J632" s="34"/>
      <c r="K632" s="34"/>
      <c r="L632" s="34"/>
      <c r="M632" s="34"/>
      <c r="N632" s="34"/>
      <c r="O632" s="34"/>
    </row>
    <row r="633" spans="2:15">
      <c r="B633" s="34"/>
      <c r="C633" s="34"/>
      <c r="D633" s="34"/>
      <c r="E633" s="34"/>
      <c r="F633" s="34"/>
      <c r="G633" s="34"/>
      <c r="H633" s="34"/>
      <c r="I633" s="34"/>
      <c r="J633" s="34"/>
      <c r="K633" s="34"/>
      <c r="L633" s="34"/>
      <c r="M633" s="34"/>
      <c r="N633" s="34"/>
      <c r="O633" s="34"/>
    </row>
    <row r="634" spans="2:15">
      <c r="B634" s="34"/>
      <c r="C634" s="34"/>
      <c r="D634" s="34"/>
      <c r="E634" s="34"/>
      <c r="F634" s="34"/>
      <c r="G634" s="34"/>
      <c r="H634" s="34"/>
      <c r="I634" s="34"/>
      <c r="J634" s="34"/>
      <c r="K634" s="34"/>
      <c r="L634" s="34"/>
      <c r="M634" s="34"/>
      <c r="N634" s="34"/>
      <c r="O634" s="34"/>
    </row>
    <row r="635" spans="2:15">
      <c r="B635" s="34"/>
      <c r="C635" s="34"/>
      <c r="D635" s="34"/>
      <c r="E635" s="34"/>
      <c r="F635" s="34"/>
      <c r="G635" s="34"/>
      <c r="H635" s="34"/>
      <c r="I635" s="34"/>
      <c r="J635" s="34"/>
      <c r="K635" s="34"/>
      <c r="L635" s="34"/>
      <c r="M635" s="34"/>
      <c r="N635" s="34"/>
      <c r="O635" s="34"/>
    </row>
    <row r="636" spans="2:15">
      <c r="B636" s="34"/>
      <c r="C636" s="34"/>
      <c r="D636" s="34"/>
      <c r="E636" s="34"/>
      <c r="F636" s="34"/>
      <c r="G636" s="34"/>
      <c r="H636" s="34"/>
      <c r="I636" s="34"/>
      <c r="J636" s="34"/>
      <c r="K636" s="34"/>
      <c r="L636" s="34"/>
      <c r="M636" s="34"/>
      <c r="N636" s="34"/>
      <c r="O636" s="34"/>
    </row>
    <row r="637" spans="2:15">
      <c r="B637" s="34"/>
      <c r="C637" s="34"/>
      <c r="D637" s="34"/>
      <c r="E637" s="34"/>
      <c r="F637" s="34"/>
      <c r="G637" s="34"/>
      <c r="H637" s="34"/>
      <c r="I637" s="34"/>
      <c r="J637" s="34"/>
      <c r="K637" s="34"/>
      <c r="L637" s="34"/>
      <c r="M637" s="34"/>
      <c r="N637" s="34"/>
      <c r="O637" s="34"/>
    </row>
    <row r="638" spans="2:15">
      <c r="B638" s="34"/>
      <c r="C638" s="34"/>
      <c r="D638" s="34"/>
      <c r="E638" s="34"/>
      <c r="F638" s="34"/>
      <c r="G638" s="34"/>
      <c r="H638" s="34"/>
      <c r="I638" s="34"/>
      <c r="J638" s="34"/>
      <c r="K638" s="34"/>
      <c r="L638" s="34"/>
      <c r="M638" s="34"/>
      <c r="N638" s="34"/>
      <c r="O638" s="34"/>
    </row>
    <row r="639" spans="2:15">
      <c r="B639" s="34"/>
      <c r="C639" s="34"/>
      <c r="D639" s="34"/>
      <c r="E639" s="34"/>
      <c r="F639" s="34"/>
      <c r="G639" s="34"/>
      <c r="H639" s="34"/>
      <c r="I639" s="34"/>
      <c r="J639" s="34"/>
      <c r="K639" s="34"/>
      <c r="L639" s="34"/>
      <c r="M639" s="34"/>
      <c r="N639" s="34"/>
      <c r="O639" s="34"/>
    </row>
    <row r="640" spans="2:15">
      <c r="B640" s="34"/>
      <c r="C640" s="34"/>
      <c r="D640" s="34"/>
      <c r="E640" s="34"/>
      <c r="F640" s="34"/>
      <c r="G640" s="34"/>
      <c r="H640" s="34"/>
      <c r="I640" s="34"/>
      <c r="J640" s="34"/>
      <c r="K640" s="34"/>
      <c r="L640" s="34"/>
      <c r="M640" s="34"/>
      <c r="N640" s="34"/>
      <c r="O640" s="34"/>
    </row>
    <row r="641" spans="2:15">
      <c r="B641" s="34"/>
      <c r="C641" s="34"/>
      <c r="D641" s="34"/>
      <c r="E641" s="34"/>
      <c r="F641" s="34"/>
      <c r="G641" s="34"/>
      <c r="H641" s="34"/>
      <c r="I641" s="34"/>
      <c r="J641" s="34"/>
      <c r="K641" s="34"/>
      <c r="L641" s="34"/>
      <c r="M641" s="34"/>
      <c r="N641" s="34"/>
      <c r="O641" s="34"/>
    </row>
    <row r="642" spans="2:15">
      <c r="B642" s="34"/>
      <c r="C642" s="34"/>
      <c r="D642" s="34"/>
      <c r="E642" s="34"/>
      <c r="F642" s="34"/>
      <c r="G642" s="34"/>
      <c r="H642" s="34"/>
      <c r="I642" s="34"/>
      <c r="J642" s="34"/>
      <c r="K642" s="34"/>
      <c r="L642" s="34"/>
      <c r="M642" s="34"/>
      <c r="N642" s="34"/>
      <c r="O642" s="34"/>
    </row>
    <row r="643" spans="2:15">
      <c r="B643" s="34"/>
      <c r="C643" s="34"/>
      <c r="D643" s="34"/>
      <c r="E643" s="34"/>
      <c r="F643" s="34"/>
      <c r="G643" s="34"/>
      <c r="H643" s="34"/>
      <c r="I643" s="34"/>
      <c r="J643" s="34"/>
      <c r="K643" s="34"/>
      <c r="L643" s="34"/>
      <c r="M643" s="34"/>
      <c r="N643" s="34"/>
      <c r="O643" s="34"/>
    </row>
    <row r="644" spans="2:15">
      <c r="B644" s="34"/>
      <c r="C644" s="34"/>
      <c r="D644" s="34"/>
      <c r="E644" s="34"/>
      <c r="F644" s="34"/>
      <c r="G644" s="34"/>
      <c r="H644" s="34"/>
      <c r="I644" s="34"/>
      <c r="J644" s="34"/>
      <c r="K644" s="34"/>
      <c r="L644" s="34"/>
      <c r="M644" s="34"/>
      <c r="N644" s="34"/>
      <c r="O644" s="34"/>
    </row>
    <row r="645" spans="2:15">
      <c r="B645" s="34"/>
      <c r="C645" s="34"/>
      <c r="D645" s="34"/>
      <c r="E645" s="34"/>
      <c r="F645" s="34"/>
      <c r="G645" s="34"/>
      <c r="H645" s="34"/>
      <c r="I645" s="34"/>
      <c r="J645" s="34"/>
      <c r="K645" s="34"/>
      <c r="L645" s="34"/>
      <c r="M645" s="34"/>
      <c r="N645" s="34"/>
      <c r="O645" s="34"/>
    </row>
    <row r="646" spans="2:15">
      <c r="B646" s="34"/>
      <c r="C646" s="34"/>
      <c r="D646" s="34"/>
      <c r="E646" s="34"/>
      <c r="F646" s="34"/>
      <c r="G646" s="34"/>
      <c r="H646" s="34"/>
      <c r="I646" s="34"/>
      <c r="J646" s="34"/>
      <c r="K646" s="34"/>
      <c r="L646" s="34"/>
      <c r="M646" s="34"/>
      <c r="N646" s="34"/>
      <c r="O646" s="34"/>
    </row>
    <row r="647" spans="2:15">
      <c r="B647" s="34"/>
      <c r="C647" s="34"/>
      <c r="D647" s="34"/>
      <c r="E647" s="34"/>
      <c r="F647" s="34"/>
      <c r="G647" s="34"/>
      <c r="H647" s="34"/>
      <c r="I647" s="34"/>
      <c r="J647" s="34"/>
      <c r="K647" s="34"/>
      <c r="L647" s="34"/>
      <c r="M647" s="34"/>
      <c r="N647" s="34"/>
      <c r="O647" s="34"/>
    </row>
    <row r="648" spans="2:15">
      <c r="B648" s="34"/>
      <c r="C648" s="34"/>
      <c r="D648" s="34"/>
      <c r="E648" s="34"/>
      <c r="F648" s="34"/>
      <c r="G648" s="34"/>
      <c r="H648" s="34"/>
      <c r="I648" s="34"/>
      <c r="J648" s="34"/>
      <c r="K648" s="34"/>
      <c r="L648" s="34"/>
      <c r="M648" s="34"/>
      <c r="N648" s="34"/>
      <c r="O648" s="34"/>
    </row>
    <row r="649" spans="2:15">
      <c r="B649" s="34"/>
      <c r="C649" s="34"/>
      <c r="D649" s="34"/>
      <c r="E649" s="34"/>
      <c r="F649" s="34"/>
      <c r="G649" s="34"/>
      <c r="H649" s="34"/>
      <c r="I649" s="34"/>
      <c r="J649" s="34"/>
      <c r="K649" s="34"/>
      <c r="L649" s="34"/>
      <c r="M649" s="34"/>
      <c r="N649" s="34"/>
      <c r="O649" s="34"/>
    </row>
    <row r="650" spans="2:15">
      <c r="B650" s="34"/>
      <c r="C650" s="34"/>
      <c r="D650" s="34"/>
      <c r="E650" s="34"/>
      <c r="F650" s="34"/>
      <c r="G650" s="34"/>
      <c r="H650" s="34"/>
      <c r="I650" s="34"/>
      <c r="J650" s="34"/>
      <c r="K650" s="34"/>
      <c r="L650" s="34"/>
      <c r="M650" s="34"/>
      <c r="N650" s="34"/>
      <c r="O650" s="34"/>
    </row>
    <row r="651" spans="2:15">
      <c r="B651" s="34"/>
      <c r="C651" s="34"/>
      <c r="D651" s="34"/>
      <c r="E651" s="34"/>
      <c r="F651" s="34"/>
      <c r="G651" s="34"/>
      <c r="H651" s="34"/>
      <c r="I651" s="34"/>
      <c r="J651" s="34"/>
      <c r="K651" s="34"/>
      <c r="L651" s="34"/>
      <c r="M651" s="34"/>
      <c r="N651" s="34"/>
      <c r="O651" s="34"/>
    </row>
    <row r="652" spans="2:15">
      <c r="B652" s="34"/>
      <c r="C652" s="34"/>
      <c r="D652" s="34"/>
      <c r="E652" s="34"/>
      <c r="F652" s="34"/>
      <c r="G652" s="34"/>
      <c r="H652" s="34"/>
      <c r="I652" s="34"/>
      <c r="J652" s="34"/>
      <c r="K652" s="34"/>
      <c r="L652" s="34"/>
      <c r="M652" s="34"/>
      <c r="N652" s="34"/>
      <c r="O652" s="34"/>
    </row>
    <row r="653" spans="2:15">
      <c r="B653" s="34"/>
      <c r="C653" s="34"/>
      <c r="D653" s="34"/>
      <c r="E653" s="34"/>
      <c r="F653" s="34"/>
      <c r="G653" s="34"/>
      <c r="H653" s="34"/>
      <c r="I653" s="34"/>
      <c r="J653" s="34"/>
      <c r="K653" s="34"/>
      <c r="L653" s="34"/>
      <c r="M653" s="34"/>
      <c r="N653" s="34"/>
      <c r="O653" s="34"/>
    </row>
    <row r="654" spans="2:15">
      <c r="B654" s="34"/>
      <c r="C654" s="34"/>
      <c r="D654" s="34"/>
      <c r="E654" s="34"/>
      <c r="F654" s="34"/>
      <c r="G654" s="34"/>
      <c r="H654" s="34"/>
      <c r="I654" s="34"/>
      <c r="J654" s="34"/>
      <c r="K654" s="34"/>
      <c r="L654" s="34"/>
      <c r="M654" s="34"/>
      <c r="N654" s="34"/>
      <c r="O654" s="34"/>
    </row>
    <row r="655" spans="2:15">
      <c r="B655" s="34"/>
      <c r="C655" s="34"/>
      <c r="D655" s="34"/>
      <c r="E655" s="34"/>
      <c r="F655" s="34"/>
      <c r="G655" s="34"/>
      <c r="H655" s="34"/>
      <c r="I655" s="34"/>
      <c r="J655" s="34"/>
      <c r="K655" s="34"/>
      <c r="L655" s="34"/>
      <c r="M655" s="34"/>
      <c r="N655" s="34"/>
      <c r="O655" s="34"/>
    </row>
    <row r="656" spans="2:15">
      <c r="B656" s="34"/>
      <c r="C656" s="34"/>
      <c r="D656" s="34"/>
      <c r="E656" s="34"/>
      <c r="F656" s="34"/>
      <c r="G656" s="34"/>
      <c r="H656" s="34"/>
      <c r="I656" s="34"/>
      <c r="J656" s="34"/>
      <c r="K656" s="34"/>
      <c r="L656" s="34"/>
      <c r="M656" s="34"/>
      <c r="N656" s="34"/>
      <c r="O656" s="34"/>
    </row>
    <row r="657" spans="2:15">
      <c r="B657" s="34"/>
      <c r="C657" s="34"/>
      <c r="D657" s="34"/>
      <c r="E657" s="34"/>
      <c r="F657" s="34"/>
      <c r="G657" s="34"/>
      <c r="H657" s="34"/>
      <c r="I657" s="34"/>
      <c r="J657" s="34"/>
      <c r="K657" s="34"/>
      <c r="L657" s="34"/>
      <c r="M657" s="34"/>
      <c r="N657" s="34"/>
      <c r="O657" s="34"/>
    </row>
    <row r="658" spans="2:15">
      <c r="B658" s="34"/>
      <c r="C658" s="34"/>
      <c r="D658" s="34"/>
      <c r="E658" s="34"/>
      <c r="F658" s="34"/>
      <c r="G658" s="34"/>
      <c r="H658" s="34"/>
      <c r="I658" s="34"/>
      <c r="J658" s="34"/>
      <c r="K658" s="34"/>
      <c r="L658" s="34"/>
      <c r="M658" s="34"/>
      <c r="N658" s="34"/>
      <c r="O658" s="34"/>
    </row>
    <row r="659" spans="2:15">
      <c r="B659" s="34"/>
      <c r="C659" s="34"/>
      <c r="D659" s="34"/>
      <c r="E659" s="34"/>
      <c r="F659" s="34"/>
      <c r="G659" s="34"/>
      <c r="H659" s="34"/>
      <c r="I659" s="34"/>
      <c r="J659" s="34"/>
      <c r="K659" s="34"/>
      <c r="L659" s="34"/>
      <c r="M659" s="34"/>
      <c r="N659" s="34"/>
      <c r="O659" s="34"/>
    </row>
    <row r="660" spans="2:15">
      <c r="B660" s="34"/>
      <c r="C660" s="34"/>
      <c r="D660" s="34"/>
      <c r="E660" s="34"/>
      <c r="F660" s="34"/>
      <c r="G660" s="34"/>
      <c r="H660" s="34"/>
      <c r="I660" s="34"/>
      <c r="J660" s="34"/>
      <c r="K660" s="34"/>
      <c r="L660" s="34"/>
      <c r="M660" s="34"/>
      <c r="N660" s="34"/>
      <c r="O660" s="34"/>
    </row>
    <row r="661" spans="2:15">
      <c r="B661" s="34"/>
      <c r="C661" s="34"/>
      <c r="D661" s="34"/>
      <c r="E661" s="34"/>
      <c r="F661" s="34"/>
      <c r="G661" s="34"/>
      <c r="H661" s="34"/>
      <c r="I661" s="34"/>
      <c r="J661" s="34"/>
      <c r="K661" s="34"/>
      <c r="L661" s="34"/>
      <c r="M661" s="34"/>
      <c r="N661" s="34"/>
      <c r="O661" s="34"/>
    </row>
    <row r="662" spans="2:15">
      <c r="B662" s="34"/>
      <c r="C662" s="34"/>
      <c r="D662" s="34"/>
      <c r="E662" s="34"/>
      <c r="F662" s="34"/>
      <c r="G662" s="34"/>
      <c r="H662" s="34"/>
      <c r="I662" s="34"/>
      <c r="J662" s="34"/>
      <c r="K662" s="34"/>
      <c r="L662" s="34"/>
      <c r="M662" s="34"/>
      <c r="N662" s="34"/>
      <c r="O662" s="34"/>
    </row>
    <row r="663" spans="2:15">
      <c r="B663" s="34"/>
      <c r="C663" s="34"/>
      <c r="D663" s="34"/>
      <c r="E663" s="34"/>
      <c r="F663" s="34"/>
      <c r="G663" s="34"/>
      <c r="H663" s="34"/>
      <c r="I663" s="34"/>
      <c r="J663" s="34"/>
      <c r="K663" s="34"/>
      <c r="L663" s="34"/>
      <c r="M663" s="34"/>
      <c r="N663" s="34"/>
      <c r="O663" s="34"/>
    </row>
    <row r="664" spans="2:15">
      <c r="B664" s="34"/>
      <c r="C664" s="34"/>
      <c r="D664" s="34"/>
      <c r="E664" s="34"/>
      <c r="F664" s="34"/>
      <c r="G664" s="34"/>
      <c r="H664" s="34"/>
      <c r="I664" s="34"/>
      <c r="J664" s="34"/>
      <c r="K664" s="34"/>
      <c r="L664" s="34"/>
      <c r="M664" s="34"/>
      <c r="N664" s="34"/>
      <c r="O664" s="34"/>
    </row>
    <row r="665" spans="2:15">
      <c r="B665" s="34"/>
      <c r="C665" s="34"/>
      <c r="D665" s="34"/>
      <c r="E665" s="34"/>
      <c r="F665" s="34"/>
      <c r="G665" s="34"/>
      <c r="H665" s="34"/>
      <c r="I665" s="34"/>
      <c r="J665" s="34"/>
      <c r="K665" s="34"/>
      <c r="L665" s="34"/>
      <c r="M665" s="34"/>
      <c r="N665" s="34"/>
      <c r="O665" s="34"/>
    </row>
    <row r="666" spans="2:15">
      <c r="B666" s="34"/>
      <c r="C666" s="34"/>
      <c r="D666" s="34"/>
      <c r="E666" s="34"/>
      <c r="F666" s="34"/>
      <c r="G666" s="34"/>
      <c r="H666" s="34"/>
      <c r="I666" s="34"/>
      <c r="J666" s="34"/>
      <c r="K666" s="34"/>
      <c r="L666" s="34"/>
      <c r="M666" s="34"/>
      <c r="N666" s="34"/>
      <c r="O666" s="34"/>
    </row>
    <row r="667" spans="2:15">
      <c r="B667" s="34"/>
      <c r="C667" s="34"/>
      <c r="D667" s="34"/>
      <c r="E667" s="34"/>
      <c r="F667" s="34"/>
      <c r="G667" s="34"/>
      <c r="H667" s="34"/>
      <c r="I667" s="34"/>
      <c r="J667" s="34"/>
      <c r="K667" s="34"/>
      <c r="L667" s="34"/>
      <c r="M667" s="34"/>
      <c r="N667" s="34"/>
      <c r="O667" s="34"/>
    </row>
    <row r="668" spans="2:15">
      <c r="B668" s="34"/>
      <c r="C668" s="34"/>
      <c r="D668" s="34"/>
      <c r="E668" s="34"/>
      <c r="F668" s="34"/>
      <c r="G668" s="34"/>
      <c r="H668" s="34"/>
      <c r="I668" s="34"/>
      <c r="J668" s="34"/>
      <c r="K668" s="34"/>
      <c r="L668" s="34"/>
      <c r="M668" s="34"/>
      <c r="N668" s="34"/>
      <c r="O668" s="34"/>
    </row>
    <row r="669" spans="2:15">
      <c r="B669" s="34"/>
      <c r="C669" s="34"/>
      <c r="D669" s="34"/>
      <c r="E669" s="34"/>
      <c r="F669" s="34"/>
      <c r="G669" s="34"/>
      <c r="H669" s="34"/>
      <c r="I669" s="34"/>
      <c r="J669" s="34"/>
      <c r="K669" s="34"/>
      <c r="L669" s="34"/>
      <c r="M669" s="34"/>
      <c r="N669" s="34"/>
      <c r="O669" s="34"/>
    </row>
    <row r="670" spans="2:15">
      <c r="B670" s="34"/>
      <c r="C670" s="34"/>
      <c r="D670" s="34"/>
      <c r="E670" s="34"/>
      <c r="F670" s="34"/>
      <c r="G670" s="34"/>
      <c r="H670" s="34"/>
      <c r="I670" s="34"/>
      <c r="J670" s="34"/>
      <c r="K670" s="34"/>
      <c r="L670" s="34"/>
      <c r="M670" s="34"/>
      <c r="N670" s="34"/>
      <c r="O670" s="34"/>
    </row>
    <row r="671" spans="2:15">
      <c r="B671" s="34"/>
      <c r="C671" s="34"/>
      <c r="D671" s="34"/>
      <c r="E671" s="34"/>
      <c r="F671" s="34"/>
      <c r="G671" s="34"/>
      <c r="H671" s="34"/>
      <c r="I671" s="34"/>
      <c r="J671" s="34"/>
      <c r="K671" s="34"/>
      <c r="L671" s="34"/>
      <c r="M671" s="34"/>
      <c r="N671" s="34"/>
      <c r="O671" s="34"/>
    </row>
    <row r="672" spans="2:15">
      <c r="B672" s="34"/>
      <c r="C672" s="34"/>
      <c r="D672" s="34"/>
      <c r="E672" s="34"/>
      <c r="F672" s="34"/>
      <c r="G672" s="34"/>
      <c r="H672" s="34"/>
      <c r="I672" s="34"/>
      <c r="J672" s="34"/>
      <c r="K672" s="34"/>
      <c r="L672" s="34"/>
      <c r="M672" s="34"/>
      <c r="N672" s="34"/>
      <c r="O672" s="34"/>
    </row>
    <row r="673" spans="2:15">
      <c r="B673" s="34"/>
      <c r="C673" s="34"/>
      <c r="D673" s="34"/>
      <c r="E673" s="34"/>
      <c r="F673" s="34"/>
      <c r="G673" s="34"/>
      <c r="H673" s="34"/>
      <c r="I673" s="34"/>
      <c r="J673" s="34"/>
      <c r="K673" s="34"/>
      <c r="L673" s="34"/>
      <c r="M673" s="34"/>
      <c r="N673" s="34"/>
      <c r="O673" s="34"/>
    </row>
    <row r="674" spans="2:15">
      <c r="B674" s="34"/>
      <c r="C674" s="34"/>
      <c r="D674" s="34"/>
      <c r="E674" s="34"/>
      <c r="F674" s="34"/>
      <c r="G674" s="34"/>
      <c r="H674" s="34"/>
      <c r="I674" s="34"/>
      <c r="J674" s="34"/>
      <c r="K674" s="34"/>
      <c r="L674" s="34"/>
      <c r="M674" s="34"/>
      <c r="N674" s="34"/>
      <c r="O674" s="34"/>
    </row>
    <row r="675" spans="2:15">
      <c r="B675" s="34"/>
      <c r="C675" s="34"/>
      <c r="D675" s="34"/>
      <c r="E675" s="34"/>
      <c r="F675" s="34"/>
      <c r="G675" s="34"/>
      <c r="H675" s="34"/>
      <c r="I675" s="34"/>
      <c r="J675" s="34"/>
      <c r="K675" s="34"/>
      <c r="L675" s="34"/>
      <c r="M675" s="34"/>
      <c r="N675" s="34"/>
      <c r="O675" s="34"/>
    </row>
    <row r="676" spans="2:15">
      <c r="B676" s="34"/>
      <c r="C676" s="34"/>
      <c r="D676" s="34"/>
      <c r="E676" s="34"/>
      <c r="F676" s="34"/>
      <c r="G676" s="34"/>
      <c r="H676" s="34"/>
      <c r="I676" s="34"/>
      <c r="J676" s="34"/>
      <c r="K676" s="34"/>
      <c r="L676" s="34"/>
      <c r="M676" s="34"/>
      <c r="N676" s="34"/>
      <c r="O676" s="34"/>
    </row>
    <row r="677" spans="2:15">
      <c r="B677" s="34"/>
      <c r="C677" s="34"/>
      <c r="D677" s="34"/>
      <c r="E677" s="34"/>
      <c r="F677" s="34"/>
      <c r="G677" s="34"/>
      <c r="H677" s="34"/>
      <c r="I677" s="34"/>
      <c r="J677" s="34"/>
      <c r="K677" s="34"/>
      <c r="L677" s="34"/>
      <c r="M677" s="34"/>
      <c r="N677" s="34"/>
      <c r="O677" s="34"/>
    </row>
    <row r="678" spans="2:15">
      <c r="B678" s="34"/>
      <c r="C678" s="34"/>
      <c r="D678" s="34"/>
      <c r="E678" s="34"/>
      <c r="F678" s="34"/>
      <c r="G678" s="34"/>
      <c r="H678" s="34"/>
      <c r="I678" s="34"/>
      <c r="J678" s="34"/>
      <c r="K678" s="34"/>
      <c r="L678" s="34"/>
      <c r="M678" s="34"/>
      <c r="N678" s="34"/>
      <c r="O678" s="34"/>
    </row>
    <row r="679" spans="2:15">
      <c r="B679" s="34"/>
      <c r="C679" s="34"/>
      <c r="D679" s="34"/>
      <c r="E679" s="34"/>
      <c r="F679" s="34"/>
      <c r="G679" s="34"/>
      <c r="H679" s="34"/>
      <c r="I679" s="34"/>
      <c r="J679" s="34"/>
      <c r="K679" s="34"/>
      <c r="L679" s="34"/>
      <c r="M679" s="34"/>
      <c r="N679" s="34"/>
      <c r="O679" s="34"/>
    </row>
    <row r="680" spans="2:15">
      <c r="B680" s="34"/>
      <c r="C680" s="34"/>
      <c r="D680" s="34"/>
      <c r="E680" s="34"/>
      <c r="F680" s="34"/>
      <c r="G680" s="34"/>
      <c r="H680" s="34"/>
      <c r="I680" s="34"/>
      <c r="J680" s="34"/>
      <c r="K680" s="34"/>
      <c r="L680" s="34"/>
      <c r="M680" s="34"/>
      <c r="N680" s="34"/>
      <c r="O680" s="34"/>
    </row>
    <row r="681" spans="2:15">
      <c r="B681" s="34"/>
      <c r="C681" s="34"/>
      <c r="D681" s="34"/>
      <c r="E681" s="34"/>
      <c r="F681" s="34"/>
      <c r="G681" s="34"/>
      <c r="H681" s="34"/>
      <c r="I681" s="34"/>
      <c r="J681" s="34"/>
      <c r="K681" s="34"/>
      <c r="L681" s="34"/>
      <c r="M681" s="34"/>
      <c r="N681" s="34"/>
      <c r="O681" s="34"/>
    </row>
    <row r="682" spans="2:15">
      <c r="B682" s="34"/>
      <c r="C682" s="34"/>
      <c r="D682" s="34"/>
      <c r="E682" s="34"/>
      <c r="F682" s="34"/>
      <c r="G682" s="34"/>
      <c r="H682" s="34"/>
      <c r="I682" s="34"/>
      <c r="J682" s="34"/>
      <c r="K682" s="34"/>
      <c r="L682" s="34"/>
      <c r="M682" s="34"/>
      <c r="N682" s="34"/>
      <c r="O682" s="34"/>
    </row>
    <row r="683" spans="2:15">
      <c r="B683" s="34"/>
      <c r="C683" s="34"/>
      <c r="D683" s="34"/>
      <c r="E683" s="34"/>
      <c r="F683" s="34"/>
      <c r="G683" s="34"/>
      <c r="H683" s="34"/>
      <c r="I683" s="34"/>
      <c r="J683" s="34"/>
      <c r="K683" s="34"/>
      <c r="L683" s="34"/>
      <c r="M683" s="34"/>
      <c r="N683" s="34"/>
      <c r="O683" s="34"/>
    </row>
    <row r="684" spans="2:15">
      <c r="B684" s="34"/>
      <c r="C684" s="34"/>
      <c r="D684" s="34"/>
      <c r="E684" s="34"/>
      <c r="F684" s="34"/>
      <c r="G684" s="34"/>
      <c r="H684" s="34"/>
      <c r="I684" s="34"/>
      <c r="J684" s="34"/>
      <c r="K684" s="34"/>
      <c r="L684" s="34"/>
      <c r="M684" s="34"/>
      <c r="N684" s="34"/>
      <c r="O684" s="34"/>
    </row>
    <row r="685" spans="2:15">
      <c r="B685" s="34"/>
      <c r="C685" s="34"/>
      <c r="D685" s="34"/>
      <c r="E685" s="34"/>
      <c r="F685" s="34"/>
      <c r="G685" s="34"/>
      <c r="H685" s="34"/>
      <c r="I685" s="34"/>
      <c r="J685" s="34"/>
      <c r="K685" s="34"/>
      <c r="L685" s="34"/>
      <c r="M685" s="34"/>
      <c r="N685" s="34"/>
      <c r="O685" s="34"/>
    </row>
    <row r="686" spans="2:15">
      <c r="B686" s="34"/>
      <c r="C686" s="34"/>
      <c r="D686" s="34"/>
      <c r="E686" s="34"/>
      <c r="F686" s="34"/>
      <c r="G686" s="34"/>
      <c r="H686" s="34"/>
      <c r="I686" s="34"/>
      <c r="J686" s="34"/>
      <c r="K686" s="34"/>
      <c r="L686" s="34"/>
      <c r="M686" s="34"/>
      <c r="N686" s="34"/>
      <c r="O686" s="34"/>
    </row>
    <row r="687" spans="2:15">
      <c r="B687" s="34"/>
      <c r="C687" s="34"/>
      <c r="D687" s="34"/>
      <c r="E687" s="34"/>
      <c r="F687" s="34"/>
      <c r="G687" s="34"/>
      <c r="H687" s="34"/>
      <c r="I687" s="34"/>
      <c r="J687" s="34"/>
      <c r="K687" s="34"/>
      <c r="L687" s="34"/>
      <c r="M687" s="34"/>
      <c r="N687" s="34"/>
      <c r="O687" s="34"/>
    </row>
    <row r="688" spans="2:15">
      <c r="B688" s="34"/>
      <c r="C688" s="34"/>
      <c r="D688" s="34"/>
      <c r="E688" s="34"/>
      <c r="F688" s="34"/>
      <c r="G688" s="34"/>
      <c r="H688" s="34"/>
      <c r="I688" s="34"/>
      <c r="J688" s="34"/>
      <c r="K688" s="34"/>
      <c r="L688" s="34"/>
      <c r="M688" s="34"/>
      <c r="N688" s="34"/>
      <c r="O688" s="34"/>
    </row>
    <row r="689" spans="2:15">
      <c r="B689" s="34"/>
      <c r="C689" s="34"/>
      <c r="D689" s="34"/>
      <c r="E689" s="34"/>
      <c r="F689" s="34"/>
      <c r="G689" s="34"/>
      <c r="H689" s="34"/>
      <c r="I689" s="34"/>
      <c r="J689" s="34"/>
      <c r="K689" s="34"/>
      <c r="L689" s="34"/>
      <c r="M689" s="34"/>
      <c r="N689" s="34"/>
      <c r="O689" s="34"/>
    </row>
    <row r="690" spans="2:15">
      <c r="B690" s="34"/>
      <c r="C690" s="34"/>
      <c r="D690" s="34"/>
      <c r="E690" s="34"/>
      <c r="F690" s="34"/>
      <c r="G690" s="34"/>
      <c r="H690" s="34"/>
      <c r="I690" s="34"/>
      <c r="J690" s="34"/>
      <c r="K690" s="34"/>
      <c r="L690" s="34"/>
      <c r="M690" s="34"/>
      <c r="N690" s="34"/>
      <c r="O690" s="34"/>
    </row>
    <row r="691" spans="2:15">
      <c r="B691" s="34"/>
      <c r="C691" s="34"/>
      <c r="D691" s="34"/>
      <c r="E691" s="34"/>
      <c r="F691" s="34"/>
      <c r="G691" s="34"/>
      <c r="H691" s="34"/>
      <c r="I691" s="34"/>
      <c r="J691" s="34"/>
      <c r="K691" s="34"/>
      <c r="L691" s="34"/>
      <c r="M691" s="34"/>
      <c r="N691" s="34"/>
      <c r="O691" s="34"/>
    </row>
    <row r="692" spans="2:15">
      <c r="B692" s="34"/>
      <c r="C692" s="34"/>
      <c r="D692" s="34"/>
      <c r="E692" s="34"/>
      <c r="F692" s="34"/>
      <c r="G692" s="34"/>
      <c r="H692" s="34"/>
      <c r="I692" s="34"/>
      <c r="J692" s="34"/>
      <c r="K692" s="34"/>
      <c r="L692" s="34"/>
      <c r="M692" s="34"/>
      <c r="N692" s="34"/>
      <c r="O692" s="34"/>
    </row>
    <row r="693" spans="2:15">
      <c r="B693" s="34"/>
      <c r="C693" s="34"/>
      <c r="D693" s="34"/>
      <c r="E693" s="34"/>
      <c r="F693" s="34"/>
      <c r="G693" s="34"/>
      <c r="H693" s="34"/>
      <c r="I693" s="34"/>
      <c r="J693" s="34"/>
      <c r="K693" s="34"/>
      <c r="L693" s="34"/>
      <c r="M693" s="34"/>
      <c r="N693" s="34"/>
      <c r="O693" s="34"/>
    </row>
    <row r="694" spans="2:15">
      <c r="B694" s="34"/>
      <c r="C694" s="34"/>
      <c r="D694" s="34"/>
      <c r="E694" s="34"/>
      <c r="F694" s="34"/>
      <c r="G694" s="34"/>
      <c r="H694" s="34"/>
      <c r="I694" s="34"/>
      <c r="J694" s="34"/>
      <c r="K694" s="34"/>
      <c r="L694" s="34"/>
      <c r="M694" s="34"/>
      <c r="N694" s="34"/>
      <c r="O694" s="34"/>
    </row>
    <row r="695" spans="2:15">
      <c r="B695" s="34"/>
      <c r="C695" s="34"/>
      <c r="D695" s="34"/>
      <c r="E695" s="34"/>
      <c r="F695" s="34"/>
      <c r="G695" s="34"/>
      <c r="H695" s="34"/>
      <c r="I695" s="34"/>
      <c r="J695" s="34"/>
      <c r="K695" s="34"/>
      <c r="L695" s="34"/>
      <c r="M695" s="34"/>
      <c r="N695" s="34"/>
      <c r="O695" s="34"/>
    </row>
    <row r="696" spans="2:15">
      <c r="B696" s="34"/>
      <c r="C696" s="34"/>
      <c r="D696" s="34"/>
      <c r="E696" s="34"/>
      <c r="F696" s="34"/>
      <c r="G696" s="34"/>
      <c r="H696" s="34"/>
      <c r="I696" s="34"/>
      <c r="J696" s="34"/>
      <c r="K696" s="34"/>
      <c r="L696" s="34"/>
      <c r="M696" s="34"/>
      <c r="N696" s="34"/>
      <c r="O696" s="34"/>
    </row>
    <row r="697" spans="2:15">
      <c r="B697" s="34"/>
      <c r="C697" s="34"/>
      <c r="D697" s="34"/>
      <c r="E697" s="34"/>
      <c r="F697" s="34"/>
      <c r="G697" s="34"/>
      <c r="H697" s="34"/>
      <c r="I697" s="34"/>
      <c r="J697" s="34"/>
      <c r="K697" s="34"/>
      <c r="L697" s="34"/>
      <c r="M697" s="34"/>
      <c r="N697" s="34"/>
      <c r="O697" s="34"/>
    </row>
    <row r="698" spans="2:15">
      <c r="B698" s="34"/>
      <c r="C698" s="34"/>
      <c r="D698" s="34"/>
      <c r="E698" s="34"/>
      <c r="F698" s="34"/>
      <c r="G698" s="34"/>
      <c r="H698" s="34"/>
      <c r="I698" s="34"/>
      <c r="J698" s="34"/>
      <c r="K698" s="34"/>
      <c r="L698" s="34"/>
      <c r="M698" s="34"/>
      <c r="N698" s="34"/>
      <c r="O698" s="34"/>
    </row>
    <row r="699" spans="2:15">
      <c r="B699" s="34"/>
      <c r="C699" s="34"/>
      <c r="D699" s="34"/>
      <c r="E699" s="34"/>
      <c r="F699" s="34"/>
      <c r="G699" s="34"/>
      <c r="H699" s="34"/>
      <c r="I699" s="34"/>
      <c r="J699" s="34"/>
      <c r="K699" s="34"/>
      <c r="L699" s="34"/>
      <c r="M699" s="34"/>
      <c r="N699" s="34"/>
      <c r="O699" s="34"/>
    </row>
    <row r="700" spans="2:15">
      <c r="B700" s="34"/>
      <c r="C700" s="34"/>
      <c r="D700" s="34"/>
      <c r="E700" s="34"/>
      <c r="F700" s="34"/>
      <c r="G700" s="34"/>
      <c r="H700" s="34"/>
      <c r="I700" s="34"/>
      <c r="J700" s="34"/>
      <c r="K700" s="34"/>
      <c r="L700" s="34"/>
      <c r="M700" s="34"/>
      <c r="N700" s="34"/>
      <c r="O700" s="34"/>
    </row>
    <row r="701" spans="2:15">
      <c r="B701" s="34"/>
      <c r="C701" s="34"/>
      <c r="D701" s="34"/>
      <c r="E701" s="34"/>
      <c r="F701" s="34"/>
      <c r="G701" s="34"/>
      <c r="H701" s="34"/>
      <c r="I701" s="34"/>
      <c r="J701" s="34"/>
      <c r="K701" s="34"/>
      <c r="L701" s="34"/>
      <c r="M701" s="34"/>
      <c r="N701" s="34"/>
      <c r="O701" s="34"/>
    </row>
    <row r="702" spans="2:15">
      <c r="B702" s="34"/>
      <c r="C702" s="34"/>
      <c r="D702" s="34"/>
      <c r="E702" s="34"/>
      <c r="F702" s="34"/>
      <c r="G702" s="34"/>
      <c r="H702" s="34"/>
      <c r="I702" s="34"/>
      <c r="J702" s="34"/>
      <c r="K702" s="34"/>
      <c r="L702" s="34"/>
      <c r="M702" s="34"/>
      <c r="N702" s="34"/>
      <c r="O702" s="34"/>
    </row>
    <row r="703" spans="2:15">
      <c r="B703" s="34"/>
      <c r="C703" s="34"/>
      <c r="D703" s="34"/>
      <c r="E703" s="34"/>
      <c r="F703" s="34"/>
      <c r="G703" s="34"/>
      <c r="H703" s="34"/>
      <c r="I703" s="34"/>
      <c r="J703" s="34"/>
      <c r="K703" s="34"/>
      <c r="L703" s="34"/>
      <c r="M703" s="34"/>
      <c r="N703" s="34"/>
      <c r="O703" s="34"/>
    </row>
    <row r="704" spans="2:15">
      <c r="B704" s="34"/>
      <c r="C704" s="34"/>
      <c r="D704" s="34"/>
      <c r="E704" s="34"/>
      <c r="F704" s="34"/>
      <c r="G704" s="34"/>
      <c r="H704" s="34"/>
      <c r="I704" s="34"/>
      <c r="J704" s="34"/>
      <c r="K704" s="34"/>
      <c r="L704" s="34"/>
      <c r="M704" s="34"/>
      <c r="N704" s="34"/>
      <c r="O704" s="34"/>
    </row>
    <row r="705" spans="2:15">
      <c r="B705" s="34"/>
      <c r="C705" s="34"/>
      <c r="D705" s="34"/>
      <c r="E705" s="34"/>
      <c r="F705" s="34"/>
      <c r="G705" s="34"/>
      <c r="H705" s="34"/>
      <c r="I705" s="34"/>
      <c r="J705" s="34"/>
      <c r="K705" s="34"/>
      <c r="L705" s="34"/>
      <c r="M705" s="34"/>
      <c r="N705" s="34"/>
      <c r="O705" s="34"/>
    </row>
    <row r="706" spans="2:15">
      <c r="B706" s="34"/>
      <c r="C706" s="34"/>
      <c r="D706" s="34"/>
      <c r="E706" s="34"/>
      <c r="F706" s="34"/>
      <c r="G706" s="34"/>
      <c r="H706" s="34"/>
      <c r="I706" s="34"/>
      <c r="J706" s="34"/>
      <c r="K706" s="34"/>
      <c r="L706" s="34"/>
      <c r="M706" s="34"/>
      <c r="N706" s="34"/>
      <c r="O706" s="34"/>
    </row>
    <row r="707" spans="2:15">
      <c r="B707" s="34"/>
      <c r="C707" s="34"/>
      <c r="D707" s="34"/>
      <c r="E707" s="34"/>
      <c r="F707" s="34"/>
      <c r="G707" s="34"/>
      <c r="H707" s="34"/>
      <c r="I707" s="34"/>
      <c r="J707" s="34"/>
      <c r="K707" s="34"/>
      <c r="L707" s="34"/>
      <c r="M707" s="34"/>
      <c r="N707" s="34"/>
      <c r="O707" s="34"/>
    </row>
    <row r="708" spans="2:15">
      <c r="B708" s="34"/>
      <c r="C708" s="34"/>
      <c r="D708" s="34"/>
      <c r="E708" s="34"/>
      <c r="F708" s="34"/>
      <c r="G708" s="34"/>
      <c r="H708" s="34"/>
      <c r="I708" s="34"/>
      <c r="J708" s="34"/>
      <c r="K708" s="34"/>
      <c r="L708" s="34"/>
      <c r="M708" s="34"/>
      <c r="N708" s="34"/>
      <c r="O708" s="34"/>
    </row>
    <row r="709" spans="2:15">
      <c r="B709" s="34"/>
      <c r="C709" s="34"/>
      <c r="D709" s="34"/>
      <c r="E709" s="34"/>
      <c r="F709" s="34"/>
      <c r="G709" s="34"/>
      <c r="H709" s="34"/>
      <c r="I709" s="34"/>
      <c r="J709" s="34"/>
      <c r="K709" s="34"/>
      <c r="L709" s="34"/>
      <c r="M709" s="34"/>
      <c r="N709" s="34"/>
      <c r="O709" s="34"/>
    </row>
    <row r="710" spans="2:15">
      <c r="B710" s="34"/>
      <c r="C710" s="34"/>
      <c r="D710" s="34"/>
      <c r="E710" s="34"/>
      <c r="F710" s="34"/>
      <c r="G710" s="34"/>
      <c r="H710" s="34"/>
      <c r="I710" s="34"/>
      <c r="J710" s="34"/>
      <c r="K710" s="34"/>
      <c r="L710" s="34"/>
      <c r="M710" s="34"/>
      <c r="N710" s="34"/>
      <c r="O710" s="34"/>
    </row>
    <row r="711" spans="2:15">
      <c r="B711" s="34"/>
      <c r="C711" s="34"/>
      <c r="D711" s="34"/>
      <c r="E711" s="34"/>
      <c r="F711" s="34"/>
      <c r="G711" s="34"/>
      <c r="H711" s="34"/>
      <c r="I711" s="34"/>
      <c r="J711" s="34"/>
      <c r="K711" s="34"/>
      <c r="L711" s="34"/>
      <c r="M711" s="34"/>
      <c r="N711" s="34"/>
      <c r="O711" s="34"/>
    </row>
    <row r="712" spans="2:15">
      <c r="B712" s="34"/>
      <c r="C712" s="34"/>
      <c r="D712" s="34"/>
      <c r="E712" s="34"/>
      <c r="F712" s="34"/>
      <c r="G712" s="34"/>
      <c r="H712" s="34"/>
      <c r="I712" s="34"/>
      <c r="J712" s="34"/>
      <c r="K712" s="34"/>
      <c r="L712" s="34"/>
      <c r="M712" s="34"/>
      <c r="N712" s="34"/>
      <c r="O712" s="34"/>
    </row>
    <row r="713" spans="2:15">
      <c r="B713" s="34"/>
      <c r="C713" s="34"/>
      <c r="D713" s="34"/>
      <c r="E713" s="34"/>
      <c r="F713" s="34"/>
      <c r="G713" s="34"/>
      <c r="H713" s="34"/>
      <c r="I713" s="34"/>
      <c r="J713" s="34"/>
      <c r="K713" s="34"/>
      <c r="L713" s="34"/>
      <c r="M713" s="34"/>
      <c r="N713" s="34"/>
      <c r="O713" s="34"/>
    </row>
    <row r="714" spans="2:15">
      <c r="B714" s="34"/>
      <c r="C714" s="34"/>
      <c r="D714" s="34"/>
      <c r="E714" s="34"/>
      <c r="F714" s="34"/>
      <c r="G714" s="34"/>
      <c r="H714" s="34"/>
      <c r="I714" s="34"/>
      <c r="J714" s="34"/>
      <c r="K714" s="34"/>
      <c r="L714" s="34"/>
      <c r="M714" s="34"/>
      <c r="N714" s="34"/>
      <c r="O714" s="34"/>
    </row>
    <row r="715" spans="2:15">
      <c r="B715" s="34"/>
      <c r="C715" s="34"/>
      <c r="D715" s="34"/>
      <c r="E715" s="34"/>
      <c r="F715" s="34"/>
      <c r="G715" s="34"/>
      <c r="H715" s="34"/>
      <c r="I715" s="34"/>
      <c r="J715" s="34"/>
      <c r="K715" s="34"/>
      <c r="L715" s="34"/>
      <c r="M715" s="34"/>
      <c r="N715" s="34"/>
      <c r="O715" s="34"/>
    </row>
    <row r="716" spans="2:15">
      <c r="B716" s="34"/>
      <c r="C716" s="34"/>
      <c r="D716" s="34"/>
      <c r="E716" s="34"/>
      <c r="F716" s="34"/>
      <c r="G716" s="34"/>
      <c r="H716" s="34"/>
      <c r="I716" s="34"/>
      <c r="J716" s="34"/>
      <c r="K716" s="34"/>
      <c r="L716" s="34"/>
      <c r="M716" s="34"/>
      <c r="N716" s="34"/>
      <c r="O716" s="34"/>
    </row>
    <row r="717" spans="2:15">
      <c r="B717" s="34"/>
      <c r="C717" s="34"/>
      <c r="D717" s="34"/>
      <c r="E717" s="34"/>
      <c r="F717" s="34"/>
      <c r="G717" s="34"/>
      <c r="H717" s="34"/>
      <c r="I717" s="34"/>
      <c r="J717" s="34"/>
      <c r="K717" s="34"/>
      <c r="L717" s="34"/>
      <c r="M717" s="34"/>
      <c r="N717" s="34"/>
      <c r="O717" s="34"/>
    </row>
    <row r="718" spans="2:15">
      <c r="B718" s="34"/>
      <c r="C718" s="34"/>
      <c r="D718" s="34"/>
      <c r="E718" s="34"/>
      <c r="F718" s="34"/>
      <c r="G718" s="34"/>
      <c r="H718" s="34"/>
      <c r="I718" s="34"/>
      <c r="J718" s="34"/>
      <c r="K718" s="34"/>
      <c r="L718" s="34"/>
      <c r="M718" s="34"/>
      <c r="N718" s="34"/>
      <c r="O718" s="34"/>
    </row>
    <row r="719" spans="2:15">
      <c r="B719" s="34"/>
      <c r="C719" s="34"/>
      <c r="D719" s="34"/>
      <c r="E719" s="34"/>
      <c r="F719" s="34"/>
      <c r="G719" s="34"/>
      <c r="H719" s="34"/>
      <c r="I719" s="34"/>
      <c r="J719" s="34"/>
      <c r="K719" s="34"/>
      <c r="L719" s="34"/>
      <c r="M719" s="34"/>
      <c r="N719" s="34"/>
      <c r="O719" s="34"/>
    </row>
    <row r="720" spans="2:15">
      <c r="B720" s="34"/>
      <c r="C720" s="34"/>
      <c r="D720" s="34"/>
      <c r="E720" s="34"/>
      <c r="F720" s="34"/>
      <c r="G720" s="34"/>
      <c r="H720" s="34"/>
      <c r="I720" s="34"/>
      <c r="J720" s="34"/>
      <c r="K720" s="34"/>
      <c r="L720" s="34"/>
      <c r="M720" s="34"/>
      <c r="N720" s="34"/>
      <c r="O720" s="34"/>
    </row>
    <row r="721" spans="2:15">
      <c r="B721" s="34"/>
      <c r="C721" s="34"/>
      <c r="D721" s="34"/>
      <c r="E721" s="34"/>
      <c r="F721" s="34"/>
      <c r="G721" s="34"/>
      <c r="H721" s="34"/>
      <c r="I721" s="34"/>
      <c r="J721" s="34"/>
      <c r="K721" s="34"/>
      <c r="L721" s="34"/>
      <c r="M721" s="34"/>
      <c r="N721" s="34"/>
      <c r="O721" s="34"/>
    </row>
    <row r="722" spans="2:15">
      <c r="B722" s="34"/>
      <c r="C722" s="34"/>
      <c r="D722" s="34"/>
      <c r="E722" s="34"/>
      <c r="F722" s="34"/>
      <c r="G722" s="34"/>
      <c r="H722" s="34"/>
      <c r="I722" s="34"/>
      <c r="J722" s="34"/>
      <c r="K722" s="34"/>
      <c r="L722" s="34"/>
      <c r="M722" s="34"/>
      <c r="N722" s="34"/>
      <c r="O722" s="34"/>
    </row>
    <row r="723" spans="2:15">
      <c r="B723" s="34"/>
      <c r="C723" s="34"/>
      <c r="D723" s="34"/>
      <c r="E723" s="34"/>
      <c r="F723" s="34"/>
      <c r="G723" s="34"/>
      <c r="H723" s="34"/>
      <c r="I723" s="34"/>
      <c r="J723" s="34"/>
      <c r="K723" s="34"/>
      <c r="L723" s="34"/>
      <c r="M723" s="34"/>
      <c r="N723" s="34"/>
      <c r="O723" s="34"/>
    </row>
    <row r="724" spans="2:15">
      <c r="B724" s="34"/>
      <c r="C724" s="34"/>
      <c r="D724" s="34"/>
      <c r="E724" s="34"/>
      <c r="F724" s="34"/>
      <c r="G724" s="34"/>
      <c r="H724" s="34"/>
      <c r="I724" s="34"/>
      <c r="J724" s="34"/>
      <c r="K724" s="34"/>
      <c r="L724" s="34"/>
      <c r="M724" s="34"/>
      <c r="N724" s="34"/>
      <c r="O724" s="34"/>
    </row>
    <row r="725" spans="2:15">
      <c r="B725" s="34"/>
      <c r="C725" s="34"/>
      <c r="D725" s="34"/>
      <c r="E725" s="34"/>
      <c r="F725" s="34"/>
      <c r="G725" s="34"/>
      <c r="H725" s="34"/>
      <c r="I725" s="34"/>
      <c r="J725" s="34"/>
      <c r="K725" s="34"/>
      <c r="L725" s="34"/>
      <c r="M725" s="34"/>
      <c r="N725" s="34"/>
      <c r="O725" s="34"/>
    </row>
    <row r="726" spans="2:15">
      <c r="B726" s="34"/>
      <c r="C726" s="34"/>
      <c r="D726" s="34"/>
      <c r="E726" s="34"/>
      <c r="F726" s="34"/>
      <c r="G726" s="34"/>
      <c r="H726" s="34"/>
      <c r="I726" s="34"/>
      <c r="J726" s="34"/>
      <c r="K726" s="34"/>
      <c r="L726" s="34"/>
      <c r="M726" s="34"/>
      <c r="N726" s="34"/>
      <c r="O726" s="34"/>
    </row>
    <row r="727" spans="2:15">
      <c r="B727" s="34"/>
      <c r="C727" s="34"/>
      <c r="D727" s="34"/>
      <c r="E727" s="34"/>
      <c r="F727" s="34"/>
      <c r="G727" s="34"/>
      <c r="H727" s="34"/>
      <c r="I727" s="34"/>
      <c r="J727" s="34"/>
      <c r="K727" s="34"/>
      <c r="L727" s="34"/>
      <c r="M727" s="34"/>
      <c r="N727" s="34"/>
      <c r="O727" s="34"/>
    </row>
    <row r="728" spans="2:15">
      <c r="B728" s="34"/>
      <c r="C728" s="34"/>
      <c r="D728" s="34"/>
      <c r="E728" s="34"/>
      <c r="F728" s="34"/>
      <c r="G728" s="34"/>
      <c r="H728" s="34"/>
      <c r="I728" s="34"/>
      <c r="J728" s="34"/>
      <c r="K728" s="34"/>
      <c r="L728" s="34"/>
      <c r="M728" s="34"/>
      <c r="N728" s="34"/>
      <c r="O728" s="34"/>
    </row>
    <row r="729" spans="2:15">
      <c r="B729" s="34"/>
      <c r="C729" s="34"/>
      <c r="D729" s="34"/>
      <c r="E729" s="34"/>
      <c r="F729" s="34"/>
      <c r="G729" s="34"/>
      <c r="H729" s="34"/>
      <c r="I729" s="34"/>
      <c r="J729" s="34"/>
      <c r="K729" s="34"/>
      <c r="L729" s="34"/>
      <c r="M729" s="34"/>
      <c r="N729" s="34"/>
      <c r="O729" s="34"/>
    </row>
    <row r="730" spans="2:15">
      <c r="B730" s="34"/>
      <c r="C730" s="34"/>
      <c r="D730" s="34"/>
      <c r="E730" s="34"/>
      <c r="F730" s="34"/>
      <c r="G730" s="34"/>
      <c r="H730" s="34"/>
      <c r="I730" s="34"/>
      <c r="J730" s="34"/>
      <c r="K730" s="34"/>
      <c r="L730" s="34"/>
      <c r="M730" s="34"/>
      <c r="N730" s="34"/>
      <c r="O730" s="34"/>
    </row>
    <row r="731" spans="2:15">
      <c r="B731" s="34"/>
      <c r="C731" s="34"/>
      <c r="D731" s="34"/>
      <c r="E731" s="34"/>
      <c r="F731" s="34"/>
      <c r="G731" s="34"/>
      <c r="H731" s="34"/>
      <c r="I731" s="34"/>
      <c r="J731" s="34"/>
      <c r="K731" s="34"/>
      <c r="L731" s="34"/>
      <c r="M731" s="34"/>
      <c r="N731" s="34"/>
      <c r="O731" s="34"/>
    </row>
    <row r="732" spans="2:15">
      <c r="B732" s="34"/>
      <c r="C732" s="34"/>
      <c r="D732" s="34"/>
      <c r="E732" s="34"/>
      <c r="F732" s="34"/>
      <c r="G732" s="34"/>
      <c r="H732" s="34"/>
      <c r="I732" s="34"/>
      <c r="J732" s="34"/>
      <c r="K732" s="34"/>
      <c r="L732" s="34"/>
      <c r="M732" s="34"/>
      <c r="N732" s="34"/>
      <c r="O732" s="34"/>
    </row>
    <row r="733" spans="2:15">
      <c r="B733" s="34"/>
      <c r="C733" s="34"/>
      <c r="D733" s="34"/>
      <c r="E733" s="34"/>
      <c r="F733" s="34"/>
      <c r="G733" s="34"/>
      <c r="H733" s="34"/>
      <c r="I733" s="34"/>
      <c r="J733" s="34"/>
      <c r="K733" s="34"/>
      <c r="L733" s="34"/>
      <c r="M733" s="34"/>
      <c r="N733" s="34"/>
      <c r="O733" s="34"/>
    </row>
    <row r="734" spans="2:15">
      <c r="B734" s="34"/>
      <c r="C734" s="34"/>
      <c r="D734" s="34"/>
      <c r="E734" s="34"/>
      <c r="F734" s="34"/>
      <c r="G734" s="34"/>
      <c r="H734" s="34"/>
      <c r="I734" s="34"/>
      <c r="J734" s="34"/>
      <c r="K734" s="34"/>
      <c r="L734" s="34"/>
      <c r="M734" s="34"/>
      <c r="N734" s="34"/>
      <c r="O734" s="34"/>
    </row>
    <row r="735" spans="2:15">
      <c r="B735" s="34"/>
      <c r="C735" s="34"/>
      <c r="D735" s="34"/>
      <c r="E735" s="34"/>
      <c r="F735" s="34"/>
      <c r="G735" s="34"/>
      <c r="H735" s="34"/>
      <c r="I735" s="34"/>
      <c r="J735" s="34"/>
      <c r="K735" s="34"/>
      <c r="L735" s="34"/>
      <c r="M735" s="34"/>
      <c r="N735" s="34"/>
      <c r="O735" s="34"/>
    </row>
    <row r="736" spans="2:15">
      <c r="B736" s="34"/>
      <c r="C736" s="34"/>
      <c r="D736" s="34"/>
      <c r="E736" s="34"/>
      <c r="F736" s="34"/>
      <c r="G736" s="34"/>
      <c r="H736" s="34"/>
      <c r="I736" s="34"/>
      <c r="J736" s="34"/>
      <c r="K736" s="34"/>
      <c r="L736" s="34"/>
      <c r="M736" s="34"/>
      <c r="N736" s="34"/>
      <c r="O736" s="34"/>
    </row>
    <row r="737" spans="2:15">
      <c r="B737" s="34"/>
      <c r="C737" s="34"/>
      <c r="D737" s="34"/>
      <c r="E737" s="34"/>
      <c r="F737" s="34"/>
      <c r="G737" s="34"/>
      <c r="H737" s="34"/>
      <c r="I737" s="34"/>
      <c r="J737" s="34"/>
      <c r="K737" s="34"/>
      <c r="L737" s="34"/>
      <c r="M737" s="34"/>
      <c r="N737" s="34"/>
      <c r="O737" s="34"/>
    </row>
    <row r="738" spans="2:15">
      <c r="B738" s="34"/>
      <c r="C738" s="34"/>
      <c r="D738" s="34"/>
      <c r="E738" s="34"/>
      <c r="F738" s="34"/>
      <c r="G738" s="34"/>
      <c r="H738" s="34"/>
      <c r="I738" s="34"/>
      <c r="J738" s="34"/>
      <c r="K738" s="34"/>
      <c r="L738" s="34"/>
      <c r="M738" s="34"/>
      <c r="N738" s="34"/>
      <c r="O738" s="34"/>
    </row>
    <row r="739" spans="2:15">
      <c r="B739" s="34"/>
      <c r="C739" s="34"/>
      <c r="D739" s="34"/>
      <c r="E739" s="34"/>
      <c r="F739" s="34"/>
      <c r="G739" s="34"/>
      <c r="H739" s="34"/>
      <c r="I739" s="34"/>
      <c r="J739" s="34"/>
      <c r="K739" s="34"/>
      <c r="L739" s="34"/>
      <c r="M739" s="34"/>
      <c r="N739" s="34"/>
      <c r="O739" s="34"/>
    </row>
    <row r="740" spans="2:15">
      <c r="B740" s="34"/>
      <c r="C740" s="34"/>
      <c r="D740" s="34"/>
      <c r="E740" s="34"/>
      <c r="F740" s="34"/>
      <c r="G740" s="34"/>
      <c r="H740" s="34"/>
      <c r="I740" s="34"/>
      <c r="J740" s="34"/>
      <c r="K740" s="34"/>
      <c r="L740" s="34"/>
      <c r="M740" s="34"/>
      <c r="N740" s="34"/>
      <c r="O740" s="34"/>
    </row>
    <row r="741" spans="2:15">
      <c r="B741" s="34"/>
      <c r="C741" s="34"/>
      <c r="D741" s="34"/>
      <c r="E741" s="34"/>
      <c r="F741" s="34"/>
      <c r="G741" s="34"/>
      <c r="H741" s="34"/>
      <c r="I741" s="34"/>
      <c r="J741" s="34"/>
      <c r="K741" s="34"/>
      <c r="L741" s="34"/>
      <c r="M741" s="34"/>
      <c r="N741" s="34"/>
      <c r="O741" s="34"/>
    </row>
    <row r="742" spans="2:15">
      <c r="B742" s="34"/>
      <c r="C742" s="34"/>
      <c r="D742" s="34"/>
      <c r="E742" s="34"/>
      <c r="F742" s="34"/>
      <c r="G742" s="34"/>
      <c r="H742" s="34"/>
      <c r="I742" s="34"/>
      <c r="J742" s="34"/>
      <c r="K742" s="34"/>
      <c r="L742" s="34"/>
      <c r="M742" s="34"/>
      <c r="N742" s="34"/>
      <c r="O742" s="34"/>
    </row>
    <row r="743" spans="2:15">
      <c r="B743" s="34"/>
      <c r="C743" s="34"/>
      <c r="D743" s="34"/>
      <c r="E743" s="34"/>
      <c r="F743" s="34"/>
      <c r="G743" s="34"/>
      <c r="H743" s="34"/>
      <c r="I743" s="34"/>
      <c r="J743" s="34"/>
      <c r="K743" s="34"/>
      <c r="L743" s="34"/>
      <c r="M743" s="34"/>
      <c r="N743" s="34"/>
      <c r="O743" s="34"/>
    </row>
    <row r="744" spans="2:15">
      <c r="B744" s="34"/>
      <c r="C744" s="34"/>
      <c r="D744" s="34"/>
      <c r="E744" s="34"/>
      <c r="F744" s="34"/>
      <c r="G744" s="34"/>
      <c r="H744" s="34"/>
      <c r="I744" s="34"/>
      <c r="J744" s="34"/>
      <c r="K744" s="34"/>
      <c r="L744" s="34"/>
      <c r="M744" s="34"/>
      <c r="N744" s="34"/>
      <c r="O744" s="34"/>
    </row>
    <row r="745" spans="2:15">
      <c r="B745" s="34"/>
      <c r="C745" s="34"/>
      <c r="D745" s="34"/>
      <c r="E745" s="34"/>
      <c r="F745" s="34"/>
      <c r="G745" s="34"/>
      <c r="H745" s="34"/>
      <c r="I745" s="34"/>
      <c r="J745" s="34"/>
      <c r="K745" s="34"/>
      <c r="L745" s="34"/>
      <c r="M745" s="34"/>
      <c r="N745" s="34"/>
      <c r="O745" s="34"/>
    </row>
    <row r="746" spans="2:15">
      <c r="B746" s="34"/>
      <c r="C746" s="34"/>
      <c r="D746" s="34"/>
      <c r="E746" s="34"/>
      <c r="F746" s="34"/>
      <c r="G746" s="34"/>
      <c r="H746" s="34"/>
      <c r="I746" s="34"/>
      <c r="J746" s="34"/>
      <c r="K746" s="34"/>
      <c r="L746" s="34"/>
      <c r="M746" s="34"/>
      <c r="N746" s="34"/>
      <c r="O746" s="34"/>
    </row>
    <row r="747" spans="2:15">
      <c r="B747" s="34"/>
      <c r="C747" s="34"/>
      <c r="D747" s="34"/>
      <c r="E747" s="34"/>
      <c r="F747" s="34"/>
      <c r="G747" s="34"/>
      <c r="H747" s="34"/>
      <c r="I747" s="34"/>
      <c r="J747" s="34"/>
      <c r="K747" s="34"/>
      <c r="L747" s="34"/>
      <c r="M747" s="34"/>
      <c r="N747" s="34"/>
      <c r="O747" s="34"/>
    </row>
    <row r="748" spans="2:15">
      <c r="B748" s="34"/>
      <c r="C748" s="34"/>
      <c r="D748" s="34"/>
      <c r="E748" s="34"/>
      <c r="F748" s="34"/>
      <c r="G748" s="34"/>
      <c r="H748" s="34"/>
      <c r="I748" s="34"/>
      <c r="J748" s="34"/>
      <c r="K748" s="34"/>
      <c r="L748" s="34"/>
      <c r="M748" s="34"/>
      <c r="N748" s="34"/>
      <c r="O748" s="34"/>
    </row>
    <row r="749" spans="2:15">
      <c r="B749" s="34"/>
      <c r="C749" s="34"/>
      <c r="D749" s="34"/>
      <c r="E749" s="34"/>
      <c r="F749" s="34"/>
      <c r="G749" s="34"/>
      <c r="H749" s="34"/>
      <c r="I749" s="34"/>
      <c r="J749" s="34"/>
      <c r="K749" s="34"/>
      <c r="L749" s="34"/>
      <c r="M749" s="34"/>
      <c r="N749" s="34"/>
      <c r="O749" s="34"/>
    </row>
    <row r="750" spans="2:15">
      <c r="B750" s="34"/>
      <c r="C750" s="34"/>
      <c r="D750" s="34"/>
      <c r="E750" s="34"/>
      <c r="F750" s="34"/>
      <c r="G750" s="34"/>
      <c r="H750" s="34"/>
      <c r="I750" s="34"/>
      <c r="J750" s="34"/>
      <c r="K750" s="34"/>
      <c r="L750" s="34"/>
      <c r="M750" s="34"/>
      <c r="N750" s="34"/>
      <c r="O750" s="34"/>
    </row>
    <row r="751" spans="2:15">
      <c r="B751" s="34"/>
      <c r="C751" s="34"/>
      <c r="D751" s="34"/>
      <c r="E751" s="34"/>
      <c r="F751" s="34"/>
      <c r="G751" s="34"/>
      <c r="H751" s="34"/>
      <c r="I751" s="34"/>
      <c r="J751" s="34"/>
      <c r="K751" s="34"/>
      <c r="L751" s="34"/>
      <c r="M751" s="34"/>
      <c r="N751" s="34"/>
      <c r="O751" s="34"/>
    </row>
    <row r="752" spans="2:15">
      <c r="B752" s="34"/>
      <c r="C752" s="34"/>
      <c r="D752" s="34"/>
      <c r="E752" s="34"/>
      <c r="F752" s="34"/>
      <c r="G752" s="34"/>
      <c r="H752" s="34"/>
      <c r="I752" s="34"/>
      <c r="J752" s="34"/>
      <c r="K752" s="34"/>
      <c r="L752" s="34"/>
      <c r="M752" s="34"/>
      <c r="N752" s="34"/>
      <c r="O752" s="34"/>
    </row>
    <row r="753" spans="2:15">
      <c r="B753" s="34"/>
      <c r="C753" s="34"/>
      <c r="D753" s="34"/>
      <c r="E753" s="34"/>
      <c r="F753" s="34"/>
      <c r="G753" s="34"/>
      <c r="H753" s="34"/>
      <c r="I753" s="34"/>
      <c r="J753" s="34"/>
      <c r="K753" s="34"/>
      <c r="L753" s="34"/>
      <c r="M753" s="34"/>
      <c r="N753" s="34"/>
      <c r="O753" s="34"/>
    </row>
    <row r="754" spans="2:15">
      <c r="B754" s="34"/>
      <c r="C754" s="34"/>
      <c r="D754" s="34"/>
      <c r="E754" s="34"/>
      <c r="F754" s="34"/>
      <c r="G754" s="34"/>
      <c r="H754" s="34"/>
      <c r="I754" s="34"/>
      <c r="J754" s="34"/>
      <c r="K754" s="34"/>
      <c r="L754" s="34"/>
      <c r="M754" s="34"/>
      <c r="N754" s="34"/>
      <c r="O754" s="34"/>
    </row>
    <row r="755" spans="2:15">
      <c r="B755" s="34"/>
      <c r="C755" s="34"/>
      <c r="D755" s="34"/>
      <c r="E755" s="34"/>
      <c r="F755" s="34"/>
      <c r="G755" s="34"/>
      <c r="H755" s="34"/>
      <c r="I755" s="34"/>
      <c r="J755" s="34"/>
      <c r="K755" s="34"/>
      <c r="L755" s="34"/>
      <c r="M755" s="34"/>
      <c r="N755" s="34"/>
      <c r="O755" s="34"/>
    </row>
    <row r="756" spans="2:15">
      <c r="B756" s="34"/>
      <c r="C756" s="34"/>
      <c r="D756" s="34"/>
      <c r="E756" s="34"/>
      <c r="F756" s="34"/>
      <c r="G756" s="34"/>
      <c r="H756" s="34"/>
      <c r="I756" s="34"/>
      <c r="J756" s="34"/>
      <c r="K756" s="34"/>
      <c r="L756" s="34"/>
      <c r="M756" s="34"/>
      <c r="N756" s="34"/>
      <c r="O756" s="34"/>
    </row>
    <row r="757" spans="2:15">
      <c r="B757" s="34"/>
      <c r="C757" s="34"/>
      <c r="D757" s="34"/>
      <c r="E757" s="34"/>
      <c r="F757" s="34"/>
      <c r="G757" s="34"/>
      <c r="H757" s="34"/>
      <c r="I757" s="34"/>
      <c r="J757" s="34"/>
      <c r="K757" s="34"/>
      <c r="L757" s="34"/>
      <c r="M757" s="34"/>
      <c r="N757" s="34"/>
      <c r="O757" s="34"/>
    </row>
    <row r="758" spans="2:15">
      <c r="B758" s="34"/>
      <c r="C758" s="34"/>
      <c r="D758" s="34"/>
      <c r="E758" s="34"/>
      <c r="F758" s="34"/>
      <c r="G758" s="34"/>
      <c r="H758" s="34"/>
      <c r="I758" s="34"/>
      <c r="J758" s="34"/>
      <c r="K758" s="34"/>
      <c r="L758" s="34"/>
      <c r="M758" s="34"/>
      <c r="N758" s="34"/>
      <c r="O758" s="34"/>
    </row>
    <row r="759" spans="2:15">
      <c r="B759" s="34"/>
      <c r="C759" s="34"/>
      <c r="D759" s="34"/>
      <c r="E759" s="34"/>
      <c r="F759" s="34"/>
      <c r="G759" s="34"/>
      <c r="H759" s="34"/>
      <c r="I759" s="34"/>
      <c r="J759" s="34"/>
      <c r="K759" s="34"/>
      <c r="L759" s="34"/>
      <c r="M759" s="34"/>
      <c r="N759" s="34"/>
      <c r="O759" s="34"/>
    </row>
    <row r="760" spans="2:15">
      <c r="B760" s="34"/>
      <c r="C760" s="34"/>
      <c r="D760" s="34"/>
      <c r="E760" s="34"/>
      <c r="F760" s="34"/>
      <c r="G760" s="34"/>
      <c r="H760" s="34"/>
      <c r="I760" s="34"/>
      <c r="J760" s="34"/>
      <c r="K760" s="34"/>
      <c r="L760" s="34"/>
      <c r="M760" s="34"/>
      <c r="N760" s="34"/>
      <c r="O760" s="34"/>
    </row>
    <row r="761" spans="2:15">
      <c r="B761" s="34"/>
      <c r="C761" s="34"/>
      <c r="D761" s="34"/>
      <c r="E761" s="34"/>
      <c r="F761" s="34"/>
      <c r="G761" s="34"/>
      <c r="H761" s="34"/>
      <c r="I761" s="34"/>
      <c r="J761" s="34"/>
      <c r="K761" s="34"/>
      <c r="L761" s="34"/>
      <c r="M761" s="34"/>
      <c r="N761" s="34"/>
      <c r="O761" s="34"/>
    </row>
    <row r="762" spans="2:15">
      <c r="B762" s="34"/>
      <c r="C762" s="34"/>
      <c r="D762" s="34"/>
      <c r="E762" s="34"/>
      <c r="F762" s="34"/>
      <c r="G762" s="34"/>
      <c r="H762" s="34"/>
      <c r="I762" s="34"/>
      <c r="J762" s="34"/>
      <c r="K762" s="34"/>
      <c r="L762" s="34"/>
      <c r="M762" s="34"/>
      <c r="N762" s="34"/>
      <c r="O762" s="34"/>
    </row>
    <row r="763" spans="2:15">
      <c r="B763" s="34"/>
      <c r="C763" s="34"/>
      <c r="D763" s="34"/>
      <c r="E763" s="34"/>
      <c r="F763" s="34"/>
      <c r="G763" s="34"/>
      <c r="H763" s="34"/>
      <c r="I763" s="34"/>
      <c r="J763" s="34"/>
      <c r="K763" s="34"/>
      <c r="L763" s="34"/>
      <c r="M763" s="34"/>
      <c r="N763" s="34"/>
      <c r="O763" s="34"/>
    </row>
    <row r="764" spans="2:15">
      <c r="B764" s="34"/>
      <c r="C764" s="34"/>
      <c r="D764" s="34"/>
      <c r="E764" s="34"/>
      <c r="F764" s="34"/>
      <c r="G764" s="34"/>
      <c r="H764" s="34"/>
      <c r="I764" s="34"/>
      <c r="J764" s="34"/>
      <c r="K764" s="34"/>
      <c r="L764" s="34"/>
      <c r="M764" s="34"/>
      <c r="N764" s="34"/>
      <c r="O764" s="34"/>
    </row>
    <row r="765" spans="2:15">
      <c r="B765" s="34"/>
      <c r="C765" s="34"/>
      <c r="D765" s="34"/>
      <c r="E765" s="34"/>
      <c r="F765" s="34"/>
      <c r="G765" s="34"/>
      <c r="H765" s="34"/>
      <c r="I765" s="34"/>
      <c r="J765" s="34"/>
      <c r="K765" s="34"/>
      <c r="L765" s="34"/>
      <c r="M765" s="34"/>
      <c r="N765" s="34"/>
      <c r="O765" s="34"/>
    </row>
    <row r="766" spans="2:15">
      <c r="B766" s="34"/>
      <c r="C766" s="34"/>
      <c r="D766" s="34"/>
      <c r="E766" s="34"/>
      <c r="F766" s="34"/>
      <c r="G766" s="34"/>
      <c r="H766" s="34"/>
      <c r="I766" s="34"/>
      <c r="J766" s="34"/>
      <c r="K766" s="34"/>
      <c r="L766" s="34"/>
      <c r="M766" s="34"/>
      <c r="N766" s="34"/>
      <c r="O766" s="34"/>
    </row>
    <row r="767" spans="2:15">
      <c r="B767" s="34"/>
      <c r="C767" s="34"/>
      <c r="D767" s="34"/>
      <c r="E767" s="34"/>
      <c r="F767" s="34"/>
      <c r="G767" s="34"/>
      <c r="H767" s="34"/>
      <c r="I767" s="34"/>
      <c r="J767" s="34"/>
      <c r="K767" s="34"/>
      <c r="L767" s="34"/>
      <c r="M767" s="34"/>
      <c r="N767" s="34"/>
      <c r="O767" s="34"/>
    </row>
    <row r="768" spans="2:15">
      <c r="B768" s="34"/>
      <c r="C768" s="34"/>
      <c r="D768" s="34"/>
      <c r="E768" s="34"/>
      <c r="F768" s="34"/>
      <c r="G768" s="34"/>
      <c r="H768" s="34"/>
      <c r="I768" s="34"/>
      <c r="J768" s="34"/>
      <c r="K768" s="34"/>
      <c r="L768" s="34"/>
      <c r="M768" s="34"/>
      <c r="N768" s="34"/>
      <c r="O768" s="34"/>
    </row>
    <row r="769" spans="2:15">
      <c r="B769" s="34"/>
      <c r="C769" s="34"/>
      <c r="D769" s="34"/>
      <c r="E769" s="34"/>
      <c r="F769" s="34"/>
      <c r="G769" s="34"/>
      <c r="H769" s="34"/>
      <c r="I769" s="34"/>
      <c r="J769" s="34"/>
      <c r="K769" s="34"/>
      <c r="L769" s="34"/>
      <c r="M769" s="34"/>
      <c r="N769" s="34"/>
      <c r="O769" s="34"/>
    </row>
    <row r="770" spans="2:15">
      <c r="B770" s="34"/>
      <c r="C770" s="34"/>
      <c r="D770" s="34"/>
      <c r="E770" s="34"/>
      <c r="F770" s="34"/>
      <c r="G770" s="34"/>
      <c r="H770" s="34"/>
      <c r="I770" s="34"/>
      <c r="J770" s="34"/>
      <c r="K770" s="34"/>
      <c r="L770" s="34"/>
      <c r="M770" s="34"/>
      <c r="N770" s="34"/>
      <c r="O770" s="34"/>
    </row>
    <row r="771" spans="2:15">
      <c r="B771" s="34"/>
      <c r="C771" s="34"/>
      <c r="D771" s="34"/>
      <c r="E771" s="34"/>
      <c r="F771" s="34"/>
      <c r="G771" s="34"/>
      <c r="H771" s="34"/>
      <c r="I771" s="34"/>
      <c r="J771" s="34"/>
      <c r="K771" s="34"/>
      <c r="L771" s="34"/>
      <c r="M771" s="34"/>
      <c r="N771" s="34"/>
      <c r="O771" s="34"/>
    </row>
    <row r="772" spans="2:15">
      <c r="B772" s="34"/>
      <c r="C772" s="34"/>
      <c r="D772" s="34"/>
      <c r="E772" s="34"/>
      <c r="F772" s="34"/>
      <c r="G772" s="34"/>
      <c r="H772" s="34"/>
      <c r="I772" s="34"/>
      <c r="J772" s="34"/>
      <c r="K772" s="34"/>
      <c r="L772" s="34"/>
      <c r="M772" s="34"/>
      <c r="N772" s="34"/>
      <c r="O772" s="34"/>
    </row>
    <row r="773" spans="2:15">
      <c r="B773" s="34"/>
      <c r="C773" s="34"/>
      <c r="D773" s="34"/>
      <c r="E773" s="34"/>
      <c r="F773" s="34"/>
      <c r="G773" s="34"/>
      <c r="H773" s="34"/>
      <c r="I773" s="34"/>
      <c r="J773" s="34"/>
      <c r="K773" s="34"/>
      <c r="L773" s="34"/>
      <c r="M773" s="34"/>
      <c r="N773" s="34"/>
      <c r="O773" s="34"/>
    </row>
    <row r="774" spans="2:15">
      <c r="B774" s="34"/>
      <c r="C774" s="34"/>
      <c r="D774" s="34"/>
      <c r="E774" s="34"/>
      <c r="F774" s="34"/>
      <c r="G774" s="34"/>
      <c r="H774" s="34"/>
      <c r="I774" s="34"/>
      <c r="J774" s="34"/>
      <c r="K774" s="34"/>
      <c r="L774" s="34"/>
      <c r="M774" s="34"/>
      <c r="N774" s="34"/>
      <c r="O774" s="34"/>
    </row>
    <row r="775" spans="2:15">
      <c r="B775" s="34"/>
      <c r="C775" s="34"/>
      <c r="D775" s="34"/>
      <c r="E775" s="34"/>
      <c r="F775" s="34"/>
      <c r="G775" s="34"/>
      <c r="H775" s="34"/>
      <c r="I775" s="34"/>
      <c r="J775" s="34"/>
      <c r="K775" s="34"/>
      <c r="L775" s="34"/>
      <c r="M775" s="34"/>
      <c r="N775" s="34"/>
      <c r="O775" s="34"/>
    </row>
    <row r="776" spans="2:15">
      <c r="B776" s="34"/>
      <c r="C776" s="34"/>
      <c r="D776" s="34"/>
      <c r="E776" s="34"/>
      <c r="F776" s="34"/>
      <c r="G776" s="34"/>
      <c r="H776" s="34"/>
      <c r="I776" s="34"/>
      <c r="J776" s="34"/>
      <c r="K776" s="34"/>
      <c r="L776" s="34"/>
      <c r="M776" s="34"/>
      <c r="N776" s="34"/>
      <c r="O776" s="34"/>
    </row>
  </sheetData>
  <sheetProtection formatCells="0" formatColumns="0" formatRows="0" insertColumns="0" insertRows="0" insertHyperlinks="0" deleteColumns="0" deleteRows="0" sort="0" autoFilter="0" pivotTables="0"/>
  <mergeCells count="28">
    <mergeCell ref="Y3:AB3"/>
    <mergeCell ref="B1:B4"/>
    <mergeCell ref="C2:M2"/>
    <mergeCell ref="C3:M4"/>
    <mergeCell ref="A6:B6"/>
    <mergeCell ref="L6:L8"/>
    <mergeCell ref="M6:M8"/>
    <mergeCell ref="N6:N8"/>
    <mergeCell ref="P6:P8"/>
    <mergeCell ref="A7:B7"/>
    <mergeCell ref="A8:B8"/>
    <mergeCell ref="Q6:Q8"/>
    <mergeCell ref="R6:R8"/>
    <mergeCell ref="S6:S8"/>
    <mergeCell ref="S3:X3"/>
    <mergeCell ref="O6:O8"/>
    <mergeCell ref="A9:S9"/>
    <mergeCell ref="A43:A48"/>
    <mergeCell ref="A10:A12"/>
    <mergeCell ref="A16:A18"/>
    <mergeCell ref="A21:A26"/>
    <mergeCell ref="A37:A40"/>
    <mergeCell ref="A15:S15"/>
    <mergeCell ref="A20:S20"/>
    <mergeCell ref="A28:S28"/>
    <mergeCell ref="A36:S36"/>
    <mergeCell ref="A42:S42"/>
    <mergeCell ref="A29:A34"/>
  </mergeCells>
  <conditionalFormatting sqref="H10:H13 I11:K13 C37:O40">
    <cfRule type="containsErrors" dxfId="2977" priority="446">
      <formula>ISERROR(C10)</formula>
    </cfRule>
  </conditionalFormatting>
  <conditionalFormatting sqref="C14:H14 H10:H13 I11:K13 C37:K39 C10:G11">
    <cfRule type="cellIs" dxfId="2976" priority="444" operator="equal">
      <formula>0</formula>
    </cfRule>
  </conditionalFormatting>
  <conditionalFormatting sqref="C16:F19">
    <cfRule type="containsErrors" dxfId="2975" priority="442">
      <formula>ISERROR(C16)</formula>
    </cfRule>
  </conditionalFormatting>
  <conditionalFormatting sqref="C21:F25">
    <cfRule type="containsErrors" dxfId="2974" priority="439">
      <formula>ISERROR(C21)</formula>
    </cfRule>
    <cfRule type="containsText" dxfId="2973" priority="440" operator="containsText" text="#DIV/0!">
      <formula>NOT(ISERROR(SEARCH("#DIV/0!",C21)))</formula>
    </cfRule>
    <cfRule type="cellIs" dxfId="2972" priority="441" operator="equal">
      <formula>0</formula>
    </cfRule>
  </conditionalFormatting>
  <conditionalFormatting sqref="C26:F27">
    <cfRule type="cellIs" dxfId="2971" priority="428" operator="equal">
      <formula>0</formula>
    </cfRule>
    <cfRule type="containsErrors" dxfId="2970" priority="438">
      <formula>ISERROR(C26)</formula>
    </cfRule>
  </conditionalFormatting>
  <conditionalFormatting sqref="C40:F41">
    <cfRule type="containsErrors" dxfId="2969" priority="435">
      <formula>ISERROR(C40)</formula>
    </cfRule>
  </conditionalFormatting>
  <conditionalFormatting sqref="C39:F39">
    <cfRule type="cellIs" dxfId="2968" priority="429" operator="equal">
      <formula>0</formula>
    </cfRule>
  </conditionalFormatting>
  <conditionalFormatting sqref="C43:F43 C45:C47 D45:D48 C44:D44 E44:F48">
    <cfRule type="containsErrors" dxfId="2967" priority="431">
      <formula>ISERROR(C43)</formula>
    </cfRule>
  </conditionalFormatting>
  <conditionalFormatting sqref="C35:F35 C29:G32">
    <cfRule type="containsErrors" dxfId="2966" priority="430">
      <formula>ISERROR(C29)</formula>
    </cfRule>
  </conditionalFormatting>
  <conditionalFormatting sqref="C29:G32">
    <cfRule type="cellIs" dxfId="2965" priority="427" operator="equal">
      <formula>0</formula>
    </cfRule>
  </conditionalFormatting>
  <conditionalFormatting sqref="C16:F18">
    <cfRule type="cellIs" dxfId="2964" priority="426" operator="equal">
      <formula>0</formula>
    </cfRule>
  </conditionalFormatting>
  <conditionalFormatting sqref="C45:C47">
    <cfRule type="cellIs" dxfId="2963" priority="424" operator="equal">
      <formula>0</formula>
    </cfRule>
  </conditionalFormatting>
  <conditionalFormatting sqref="C43:F43 D45 D47 E44:F48">
    <cfRule type="cellIs" dxfId="2962" priority="423" operator="equal">
      <formula>0</formula>
    </cfRule>
  </conditionalFormatting>
  <conditionalFormatting sqref="C48">
    <cfRule type="containsErrors" dxfId="2961" priority="421">
      <formula>ISERROR(C48)</formula>
    </cfRule>
  </conditionalFormatting>
  <conditionalFormatting sqref="C48">
    <cfRule type="cellIs" dxfId="2960" priority="420" operator="equal">
      <formula>0</formula>
    </cfRule>
  </conditionalFormatting>
  <conditionalFormatting sqref="C10:G10">
    <cfRule type="containsErrors" dxfId="2959" priority="419">
      <formula>ISERROR(C10)</formula>
    </cfRule>
  </conditionalFormatting>
  <conditionalFormatting sqref="I10:K10">
    <cfRule type="cellIs" dxfId="2958" priority="413" operator="equal">
      <formula>0</formula>
    </cfRule>
  </conditionalFormatting>
  <conditionalFormatting sqref="G19:H19 G16:K18">
    <cfRule type="containsErrors" dxfId="2957" priority="411">
      <formula>ISERROR(G16)</formula>
    </cfRule>
  </conditionalFormatting>
  <conditionalFormatting sqref="G21:K25">
    <cfRule type="containsErrors" dxfId="2956" priority="408">
      <formula>ISERROR(G21)</formula>
    </cfRule>
    <cfRule type="containsText" dxfId="2955" priority="409" operator="containsText" text="#DIV/0!">
      <formula>NOT(ISERROR(SEARCH("#DIV/0!",G21)))</formula>
    </cfRule>
    <cfRule type="cellIs" dxfId="2954" priority="410" operator="equal">
      <formula>0</formula>
    </cfRule>
  </conditionalFormatting>
  <conditionalFormatting sqref="G27:H27 G26:K26">
    <cfRule type="cellIs" dxfId="2953" priority="402" operator="equal">
      <formula>0</formula>
    </cfRule>
    <cfRule type="containsErrors" dxfId="2952" priority="407">
      <formula>ISERROR(G26)</formula>
    </cfRule>
  </conditionalFormatting>
  <conditionalFormatting sqref="G41:H41">
    <cfRule type="containsErrors" dxfId="2951" priority="406">
      <formula>ISERROR(G41)</formula>
    </cfRule>
  </conditionalFormatting>
  <conditionalFormatting sqref="G39:K39">
    <cfRule type="cellIs" dxfId="2950" priority="403" operator="equal">
      <formula>0</formula>
    </cfRule>
  </conditionalFormatting>
  <conditionalFormatting sqref="G43:H48">
    <cfRule type="containsErrors" dxfId="2949" priority="405">
      <formula>ISERROR(G43)</formula>
    </cfRule>
  </conditionalFormatting>
  <conditionalFormatting sqref="G35:H35 H29:K32">
    <cfRule type="containsErrors" dxfId="2948" priority="404">
      <formula>ISERROR(G29)</formula>
    </cfRule>
  </conditionalFormatting>
  <conditionalFormatting sqref="H29:K32">
    <cfRule type="cellIs" dxfId="2947" priority="401" operator="equal">
      <formula>0</formula>
    </cfRule>
  </conditionalFormatting>
  <conditionalFormatting sqref="G16:K18">
    <cfRule type="cellIs" dxfId="2946" priority="400" operator="equal">
      <formula>0</formula>
    </cfRule>
  </conditionalFormatting>
  <conditionalFormatting sqref="G43:H48">
    <cfRule type="cellIs" dxfId="2945" priority="397" operator="equal">
      <formula>0</formula>
    </cfRule>
  </conditionalFormatting>
  <conditionalFormatting sqref="I10:K10">
    <cfRule type="containsErrors" dxfId="2944" priority="394">
      <formula>ISERROR(I10)</formula>
    </cfRule>
  </conditionalFormatting>
  <conditionalFormatting sqref="L38:O39">
    <cfRule type="cellIs" dxfId="2943" priority="317" operator="lessThanOrEqual">
      <formula>0</formula>
    </cfRule>
    <cfRule type="cellIs" dxfId="2942" priority="318" operator="greaterThan">
      <formula>0</formula>
    </cfRule>
  </conditionalFormatting>
  <conditionalFormatting sqref="L43:S49">
    <cfRule type="containsErrors" dxfId="2941" priority="313">
      <formula>ISERROR(L43)</formula>
    </cfRule>
  </conditionalFormatting>
  <conditionalFormatting sqref="L43:S49">
    <cfRule type="cellIs" dxfId="2940" priority="311" operator="lessThanOrEqual">
      <formula>0</formula>
    </cfRule>
    <cfRule type="cellIs" dxfId="2939" priority="312" operator="greaterThan">
      <formula>0</formula>
    </cfRule>
  </conditionalFormatting>
  <conditionalFormatting sqref="C33 E33:K33">
    <cfRule type="cellIs" dxfId="2938" priority="301" operator="equal">
      <formula>0</formula>
    </cfRule>
  </conditionalFormatting>
  <conditionalFormatting sqref="D33">
    <cfRule type="cellIs" dxfId="2937" priority="300" operator="equal">
      <formula>0</formula>
    </cfRule>
  </conditionalFormatting>
  <conditionalFormatting sqref="G40:K40">
    <cfRule type="containsErrors" dxfId="2936" priority="296">
      <formula>ISERROR(G40)</formula>
    </cfRule>
  </conditionalFormatting>
  <conditionalFormatting sqref="C49">
    <cfRule type="containsErrors" dxfId="2935" priority="286">
      <formula>ISERROR(C49)</formula>
    </cfRule>
  </conditionalFormatting>
  <conditionalFormatting sqref="C49">
    <cfRule type="cellIs" dxfId="2934" priority="285" operator="equal">
      <formula>0</formula>
    </cfRule>
  </conditionalFormatting>
  <conditionalFormatting sqref="D44 D46 D48">
    <cfRule type="cellIs" dxfId="2933" priority="279" operator="equal">
      <formula>0</formula>
    </cfRule>
  </conditionalFormatting>
  <conditionalFormatting sqref="D49">
    <cfRule type="containsErrors" dxfId="2932" priority="278">
      <formula>ISERROR(D49)</formula>
    </cfRule>
  </conditionalFormatting>
  <conditionalFormatting sqref="D49">
    <cfRule type="cellIs" dxfId="2931" priority="277" operator="equal">
      <formula>0</formula>
    </cfRule>
  </conditionalFormatting>
  <conditionalFormatting sqref="E49">
    <cfRule type="containsErrors" dxfId="2930" priority="276">
      <formula>ISERROR(E49)</formula>
    </cfRule>
  </conditionalFormatting>
  <conditionalFormatting sqref="E49">
    <cfRule type="cellIs" dxfId="2929" priority="275" operator="equal">
      <formula>0</formula>
    </cfRule>
  </conditionalFormatting>
  <conditionalFormatting sqref="F49">
    <cfRule type="containsErrors" dxfId="2928" priority="274">
      <formula>ISERROR(F49)</formula>
    </cfRule>
  </conditionalFormatting>
  <conditionalFormatting sqref="F49">
    <cfRule type="cellIs" dxfId="2927" priority="273" operator="equal">
      <formula>0</formula>
    </cfRule>
  </conditionalFormatting>
  <conditionalFormatting sqref="G49:H49">
    <cfRule type="containsErrors" dxfId="2926" priority="272">
      <formula>ISERROR(G49)</formula>
    </cfRule>
  </conditionalFormatting>
  <conditionalFormatting sqref="G49:H49">
    <cfRule type="cellIs" dxfId="2925" priority="271" operator="equal">
      <formula>0</formula>
    </cfRule>
  </conditionalFormatting>
  <conditionalFormatting sqref="B47:B49">
    <cfRule type="cellIs" dxfId="2924" priority="270" operator="equal">
      <formula>0</formula>
    </cfRule>
  </conditionalFormatting>
  <conditionalFormatting sqref="L10:S11">
    <cfRule type="containsErrors" dxfId="2923" priority="269">
      <formula>ISERROR(L10)</formula>
    </cfRule>
  </conditionalFormatting>
  <conditionalFormatting sqref="L10:S11">
    <cfRule type="cellIs" dxfId="2922" priority="267" operator="lessThanOrEqual">
      <formula>0</formula>
    </cfRule>
    <cfRule type="cellIs" dxfId="2921" priority="268" operator="greaterThan">
      <formula>0</formula>
    </cfRule>
  </conditionalFormatting>
  <conditionalFormatting sqref="L12:O12 M13:O13 P12:S13">
    <cfRule type="containsErrors" dxfId="2920" priority="260">
      <formula>ISERROR(L12)</formula>
    </cfRule>
  </conditionalFormatting>
  <conditionalFormatting sqref="L12:O12 M13:O13 P12:S13">
    <cfRule type="cellIs" dxfId="2919" priority="258" operator="lessThanOrEqual">
      <formula>0</formula>
    </cfRule>
    <cfRule type="cellIs" dxfId="2918" priority="259" operator="greaterThan">
      <formula>0</formula>
    </cfRule>
  </conditionalFormatting>
  <conditionalFormatting sqref="L37:O37">
    <cfRule type="cellIs" dxfId="2917" priority="256" operator="lessThan">
      <formula>0.001</formula>
    </cfRule>
    <cfRule type="cellIs" dxfId="2916" priority="257" operator="greaterThanOrEqual">
      <formula>0</formula>
    </cfRule>
  </conditionalFormatting>
  <conditionalFormatting sqref="L40:O40">
    <cfRule type="cellIs" dxfId="2915" priority="254" operator="greaterThan">
      <formula>0.001</formula>
    </cfRule>
    <cfRule type="cellIs" dxfId="2914" priority="255" operator="lessThanOrEqual">
      <formula>0</formula>
    </cfRule>
  </conditionalFormatting>
  <conditionalFormatting sqref="C12:G12">
    <cfRule type="cellIs" dxfId="2913" priority="251" operator="equal">
      <formula>0</formula>
    </cfRule>
  </conditionalFormatting>
  <conditionalFormatting sqref="C12:G12">
    <cfRule type="containsErrors" dxfId="2912" priority="250">
      <formula>ISERROR(C12)</formula>
    </cfRule>
  </conditionalFormatting>
  <conditionalFormatting sqref="L13 C13:E13">
    <cfRule type="containsErrors" dxfId="2911" priority="243">
      <formula>ISERROR(C13)</formula>
    </cfRule>
  </conditionalFormatting>
  <conditionalFormatting sqref="L13 C13:E13">
    <cfRule type="cellIs" dxfId="2910" priority="241" operator="lessThanOrEqual">
      <formula>0</formula>
    </cfRule>
    <cfRule type="cellIs" dxfId="2909" priority="242" operator="greaterThan">
      <formula>0</formula>
    </cfRule>
  </conditionalFormatting>
  <conditionalFormatting sqref="L37:O40">
    <cfRule type="cellIs" dxfId="2908" priority="240" operator="equal">
      <formula>0</formula>
    </cfRule>
  </conditionalFormatting>
  <conditionalFormatting sqref="L37:O40">
    <cfRule type="cellIs" dxfId="2907" priority="239" operator="equal">
      <formula>0</formula>
    </cfRule>
  </conditionalFormatting>
  <conditionalFormatting sqref="L29:N33">
    <cfRule type="containsErrors" dxfId="2906" priority="238">
      <formula>ISERROR(L29)</formula>
    </cfRule>
  </conditionalFormatting>
  <conditionalFormatting sqref="L29:N33">
    <cfRule type="cellIs" dxfId="2905" priority="237" operator="equal">
      <formula>0</formula>
    </cfRule>
  </conditionalFormatting>
  <conditionalFormatting sqref="L21:N26">
    <cfRule type="containsErrors" dxfId="2904" priority="234">
      <formula>ISERROR(L21)</formula>
    </cfRule>
    <cfRule type="containsText" dxfId="2903" priority="235" operator="containsText" text="#DIV/0!">
      <formula>NOT(ISERROR(SEARCH("#DIV/0!",L21)))</formula>
    </cfRule>
    <cfRule type="cellIs" dxfId="2902" priority="236" operator="equal">
      <formula>0</formula>
    </cfRule>
  </conditionalFormatting>
  <conditionalFormatting sqref="L16:N18">
    <cfRule type="containsErrors" dxfId="2901" priority="233">
      <formula>ISERROR(L16)</formula>
    </cfRule>
  </conditionalFormatting>
  <conditionalFormatting sqref="L16:N18">
    <cfRule type="cellIs" dxfId="2900" priority="232" operator="equal">
      <formula>0</formula>
    </cfRule>
  </conditionalFormatting>
  <conditionalFormatting sqref="I14">
    <cfRule type="cellIs" dxfId="2899" priority="202" operator="equal">
      <formula>0</formula>
    </cfRule>
  </conditionalFormatting>
  <conditionalFormatting sqref="I19">
    <cfRule type="containsErrors" dxfId="2898" priority="199">
      <formula>ISERROR(I19)</formula>
    </cfRule>
  </conditionalFormatting>
  <conditionalFormatting sqref="I27">
    <cfRule type="cellIs" dxfId="2897" priority="190" operator="equal">
      <formula>0</formula>
    </cfRule>
    <cfRule type="containsErrors" dxfId="2896" priority="195">
      <formula>ISERROR(I27)</formula>
    </cfRule>
  </conditionalFormatting>
  <conditionalFormatting sqref="I41">
    <cfRule type="containsErrors" dxfId="2895" priority="194">
      <formula>ISERROR(I41)</formula>
    </cfRule>
  </conditionalFormatting>
  <conditionalFormatting sqref="I43:I48">
    <cfRule type="containsErrors" dxfId="2894" priority="193">
      <formula>ISERROR(I43)</formula>
    </cfRule>
  </conditionalFormatting>
  <conditionalFormatting sqref="I35">
    <cfRule type="containsErrors" dxfId="2893" priority="192">
      <formula>ISERROR(I35)</formula>
    </cfRule>
  </conditionalFormatting>
  <conditionalFormatting sqref="I43:I48">
    <cfRule type="cellIs" dxfId="2892" priority="187" operator="equal">
      <formula>0</formula>
    </cfRule>
  </conditionalFormatting>
  <conditionalFormatting sqref="I49">
    <cfRule type="containsErrors" dxfId="2891" priority="182">
      <formula>ISERROR(I49)</formula>
    </cfRule>
  </conditionalFormatting>
  <conditionalFormatting sqref="I49">
    <cfRule type="cellIs" dxfId="2890" priority="181" operator="equal">
      <formula>0</formula>
    </cfRule>
  </conditionalFormatting>
  <conditionalFormatting sqref="J14">
    <cfRule type="cellIs" dxfId="2889" priority="176" operator="equal">
      <formula>0</formula>
    </cfRule>
  </conditionalFormatting>
  <conditionalFormatting sqref="J19">
    <cfRule type="containsErrors" dxfId="2888" priority="173">
      <formula>ISERROR(J19)</formula>
    </cfRule>
  </conditionalFormatting>
  <conditionalFormatting sqref="J27">
    <cfRule type="cellIs" dxfId="2887" priority="164" operator="equal">
      <formula>0</formula>
    </cfRule>
    <cfRule type="containsErrors" dxfId="2886" priority="169">
      <formula>ISERROR(J27)</formula>
    </cfRule>
  </conditionalFormatting>
  <conditionalFormatting sqref="J41">
    <cfRule type="containsErrors" dxfId="2885" priority="168">
      <formula>ISERROR(J41)</formula>
    </cfRule>
  </conditionalFormatting>
  <conditionalFormatting sqref="J43:J48">
    <cfRule type="containsErrors" dxfId="2884" priority="167">
      <formula>ISERROR(J43)</formula>
    </cfRule>
  </conditionalFormatting>
  <conditionalFormatting sqref="J35">
    <cfRule type="containsErrors" dxfId="2883" priority="166">
      <formula>ISERROR(J35)</formula>
    </cfRule>
  </conditionalFormatting>
  <conditionalFormatting sqref="J43:J48">
    <cfRule type="cellIs" dxfId="2882" priority="161" operator="equal">
      <formula>0</formula>
    </cfRule>
  </conditionalFormatting>
  <conditionalFormatting sqref="J49">
    <cfRule type="containsErrors" dxfId="2881" priority="156">
      <formula>ISERROR(J49)</formula>
    </cfRule>
  </conditionalFormatting>
  <conditionalFormatting sqref="J49">
    <cfRule type="cellIs" dxfId="2880" priority="155" operator="equal">
      <formula>0</formula>
    </cfRule>
  </conditionalFormatting>
  <conditionalFormatting sqref="K14">
    <cfRule type="cellIs" dxfId="2879" priority="150" operator="equal">
      <formula>0</formula>
    </cfRule>
  </conditionalFormatting>
  <conditionalFormatting sqref="K19">
    <cfRule type="containsErrors" dxfId="2878" priority="147">
      <formula>ISERROR(K19)</formula>
    </cfRule>
  </conditionalFormatting>
  <conditionalFormatting sqref="K27">
    <cfRule type="cellIs" dxfId="2877" priority="138" operator="equal">
      <formula>0</formula>
    </cfRule>
    <cfRule type="containsErrors" dxfId="2876" priority="143">
      <formula>ISERROR(K27)</formula>
    </cfRule>
  </conditionalFormatting>
  <conditionalFormatting sqref="K41">
    <cfRule type="containsErrors" dxfId="2875" priority="142">
      <formula>ISERROR(K41)</formula>
    </cfRule>
  </conditionalFormatting>
  <conditionalFormatting sqref="K43:K48">
    <cfRule type="containsErrors" dxfId="2874" priority="141">
      <formula>ISERROR(K43)</formula>
    </cfRule>
  </conditionalFormatting>
  <conditionalFormatting sqref="K35">
    <cfRule type="containsErrors" dxfId="2873" priority="140">
      <formula>ISERROR(K35)</formula>
    </cfRule>
  </conditionalFormatting>
  <conditionalFormatting sqref="K43:K48">
    <cfRule type="cellIs" dxfId="2872" priority="135" operator="equal">
      <formula>0</formula>
    </cfRule>
  </conditionalFormatting>
  <conditionalFormatting sqref="K49">
    <cfRule type="containsErrors" dxfId="2871" priority="130">
      <formula>ISERROR(K49)</formula>
    </cfRule>
  </conditionalFormatting>
  <conditionalFormatting sqref="K49">
    <cfRule type="cellIs" dxfId="2870" priority="129" operator="equal">
      <formula>0</formula>
    </cfRule>
  </conditionalFormatting>
  <conditionalFormatting sqref="C34 E34 G34:K34">
    <cfRule type="cellIs" dxfId="2869" priority="125" operator="equal">
      <formula>0</formula>
    </cfRule>
  </conditionalFormatting>
  <conditionalFormatting sqref="D34 F34">
    <cfRule type="cellIs" dxfId="2868" priority="124" operator="equal">
      <formula>0</formula>
    </cfRule>
  </conditionalFormatting>
  <conditionalFormatting sqref="L34:S34">
    <cfRule type="containsErrors" dxfId="2867" priority="123">
      <formula>ISERROR(L34)</formula>
    </cfRule>
  </conditionalFormatting>
  <conditionalFormatting sqref="L34:S34">
    <cfRule type="cellIs" dxfId="2866" priority="122" operator="equal">
      <formula>0</formula>
    </cfRule>
  </conditionalFormatting>
  <conditionalFormatting sqref="Q16:S16">
    <cfRule type="containsErrors" dxfId="2865" priority="109">
      <formula>ISERROR(Q16)</formula>
    </cfRule>
  </conditionalFormatting>
  <conditionalFormatting sqref="Q16:S16">
    <cfRule type="cellIs" dxfId="2864" priority="107" operator="lessThanOrEqual">
      <formula>0</formula>
    </cfRule>
    <cfRule type="cellIs" dxfId="2863" priority="108" operator="greaterThan">
      <formula>0</formula>
    </cfRule>
  </conditionalFormatting>
  <conditionalFormatting sqref="P16">
    <cfRule type="containsErrors" dxfId="2862" priority="106">
      <formula>ISERROR(P16)</formula>
    </cfRule>
  </conditionalFormatting>
  <conditionalFormatting sqref="P16">
    <cfRule type="cellIs" dxfId="2861" priority="104" operator="lessThanOrEqual">
      <formula>0</formula>
    </cfRule>
    <cfRule type="cellIs" dxfId="2860" priority="105" operator="greaterThan">
      <formula>0</formula>
    </cfRule>
  </conditionalFormatting>
  <conditionalFormatting sqref="Q17:S17">
    <cfRule type="containsErrors" dxfId="2859" priority="103">
      <formula>ISERROR(Q17)</formula>
    </cfRule>
  </conditionalFormatting>
  <conditionalFormatting sqref="Q17:S17">
    <cfRule type="cellIs" dxfId="2858" priority="101" operator="lessThanOrEqual">
      <formula>0</formula>
    </cfRule>
    <cfRule type="cellIs" dxfId="2857" priority="102" operator="greaterThan">
      <formula>0</formula>
    </cfRule>
  </conditionalFormatting>
  <conditionalFormatting sqref="P17">
    <cfRule type="containsErrors" dxfId="2856" priority="100">
      <formula>ISERROR(P17)</formula>
    </cfRule>
  </conditionalFormatting>
  <conditionalFormatting sqref="P17">
    <cfRule type="cellIs" dxfId="2855" priority="98" operator="lessThanOrEqual">
      <formula>0</formula>
    </cfRule>
    <cfRule type="cellIs" dxfId="2854" priority="99" operator="greaterThan">
      <formula>0</formula>
    </cfRule>
  </conditionalFormatting>
  <conditionalFormatting sqref="Q18:S18">
    <cfRule type="containsErrors" dxfId="2853" priority="97">
      <formula>ISERROR(Q18)</formula>
    </cfRule>
  </conditionalFormatting>
  <conditionalFormatting sqref="Q18:S18">
    <cfRule type="cellIs" dxfId="2852" priority="95" operator="lessThanOrEqual">
      <formula>0</formula>
    </cfRule>
    <cfRule type="cellIs" dxfId="2851" priority="96" operator="greaterThan">
      <formula>0</formula>
    </cfRule>
  </conditionalFormatting>
  <conditionalFormatting sqref="P18">
    <cfRule type="containsErrors" dxfId="2850" priority="94">
      <formula>ISERROR(P18)</formula>
    </cfRule>
  </conditionalFormatting>
  <conditionalFormatting sqref="P18">
    <cfRule type="cellIs" dxfId="2849" priority="92" operator="lessThanOrEqual">
      <formula>0</formula>
    </cfRule>
    <cfRule type="cellIs" dxfId="2848" priority="93" operator="greaterThan">
      <formula>0</formula>
    </cfRule>
  </conditionalFormatting>
  <conditionalFormatting sqref="O16">
    <cfRule type="containsErrors" dxfId="2847" priority="91">
      <formula>ISERROR(O16)</formula>
    </cfRule>
  </conditionalFormatting>
  <conditionalFormatting sqref="O16">
    <cfRule type="cellIs" dxfId="2846" priority="89" operator="lessThanOrEqual">
      <formula>0</formula>
    </cfRule>
    <cfRule type="cellIs" dxfId="2845" priority="90" operator="greaterThan">
      <formula>0</formula>
    </cfRule>
  </conditionalFormatting>
  <conditionalFormatting sqref="O17">
    <cfRule type="containsErrors" dxfId="2844" priority="88">
      <formula>ISERROR(O17)</formula>
    </cfRule>
  </conditionalFormatting>
  <conditionalFormatting sqref="O17">
    <cfRule type="cellIs" dxfId="2843" priority="86" operator="lessThanOrEqual">
      <formula>0</formula>
    </cfRule>
    <cfRule type="cellIs" dxfId="2842" priority="87" operator="greaterThan">
      <formula>0</formula>
    </cfRule>
  </conditionalFormatting>
  <conditionalFormatting sqref="O18">
    <cfRule type="containsErrors" dxfId="2841" priority="85">
      <formula>ISERROR(O18)</formula>
    </cfRule>
  </conditionalFormatting>
  <conditionalFormatting sqref="O18">
    <cfRule type="cellIs" dxfId="2840" priority="83" operator="lessThanOrEqual">
      <formula>0</formula>
    </cfRule>
    <cfRule type="cellIs" dxfId="2839" priority="84" operator="greaterThan">
      <formula>0</formula>
    </cfRule>
  </conditionalFormatting>
  <conditionalFormatting sqref="Q21:S21 Q24:S24">
    <cfRule type="containsErrors" dxfId="2838" priority="82">
      <formula>ISERROR(Q21)</formula>
    </cfRule>
  </conditionalFormatting>
  <conditionalFormatting sqref="Q21:S21 Q24:S24">
    <cfRule type="cellIs" dxfId="2837" priority="80" operator="lessThanOrEqual">
      <formula>0</formula>
    </cfRule>
    <cfRule type="cellIs" dxfId="2836" priority="81" operator="greaterThan">
      <formula>0</formula>
    </cfRule>
  </conditionalFormatting>
  <conditionalFormatting sqref="P21 P24">
    <cfRule type="containsErrors" dxfId="2835" priority="79">
      <formula>ISERROR(P21)</formula>
    </cfRule>
  </conditionalFormatting>
  <conditionalFormatting sqref="P21 P24">
    <cfRule type="cellIs" dxfId="2834" priority="77" operator="lessThanOrEqual">
      <formula>0</formula>
    </cfRule>
    <cfRule type="cellIs" dxfId="2833" priority="78" operator="greaterThan">
      <formula>0</formula>
    </cfRule>
  </conditionalFormatting>
  <conditionalFormatting sqref="Q22:S22 Q25:S25">
    <cfRule type="containsErrors" dxfId="2832" priority="76">
      <formula>ISERROR(Q22)</formula>
    </cfRule>
  </conditionalFormatting>
  <conditionalFormatting sqref="Q22:S22 Q25:S25">
    <cfRule type="cellIs" dxfId="2831" priority="74" operator="lessThanOrEqual">
      <formula>0</formula>
    </cfRule>
    <cfRule type="cellIs" dxfId="2830" priority="75" operator="greaterThan">
      <formula>0</formula>
    </cfRule>
  </conditionalFormatting>
  <conditionalFormatting sqref="P22 P25">
    <cfRule type="containsErrors" dxfId="2829" priority="73">
      <formula>ISERROR(P22)</formula>
    </cfRule>
  </conditionalFormatting>
  <conditionalFormatting sqref="P22 P25">
    <cfRule type="cellIs" dxfId="2828" priority="71" operator="lessThanOrEqual">
      <formula>0</formula>
    </cfRule>
    <cfRule type="cellIs" dxfId="2827" priority="72" operator="greaterThan">
      <formula>0</formula>
    </cfRule>
  </conditionalFormatting>
  <conditionalFormatting sqref="Q23:S23 Q26:S26">
    <cfRule type="containsErrors" dxfId="2826" priority="70">
      <formula>ISERROR(Q23)</formula>
    </cfRule>
  </conditionalFormatting>
  <conditionalFormatting sqref="Q23:S23 Q26:S26">
    <cfRule type="cellIs" dxfId="2825" priority="68" operator="lessThanOrEqual">
      <formula>0</formula>
    </cfRule>
    <cfRule type="cellIs" dxfId="2824" priority="69" operator="greaterThan">
      <formula>0</formula>
    </cfRule>
  </conditionalFormatting>
  <conditionalFormatting sqref="P23 P26">
    <cfRule type="containsErrors" dxfId="2823" priority="67">
      <formula>ISERROR(P23)</formula>
    </cfRule>
  </conditionalFormatting>
  <conditionalFormatting sqref="P23 P26">
    <cfRule type="cellIs" dxfId="2822" priority="65" operator="lessThanOrEqual">
      <formula>0</formula>
    </cfRule>
    <cfRule type="cellIs" dxfId="2821" priority="66" operator="greaterThan">
      <formula>0</formula>
    </cfRule>
  </conditionalFormatting>
  <conditionalFormatting sqref="O21 O24">
    <cfRule type="containsErrors" dxfId="2820" priority="64">
      <formula>ISERROR(O21)</formula>
    </cfRule>
  </conditionalFormatting>
  <conditionalFormatting sqref="O21 O24">
    <cfRule type="cellIs" dxfId="2819" priority="62" operator="lessThanOrEqual">
      <formula>0</formula>
    </cfRule>
    <cfRule type="cellIs" dxfId="2818" priority="63" operator="greaterThan">
      <formula>0</formula>
    </cfRule>
  </conditionalFormatting>
  <conditionalFormatting sqref="O22 O25">
    <cfRule type="containsErrors" dxfId="2817" priority="61">
      <formula>ISERROR(O22)</formula>
    </cfRule>
  </conditionalFormatting>
  <conditionalFormatting sqref="O22 O25">
    <cfRule type="cellIs" dxfId="2816" priority="59" operator="lessThanOrEqual">
      <formula>0</formula>
    </cfRule>
    <cfRule type="cellIs" dxfId="2815" priority="60" operator="greaterThan">
      <formula>0</formula>
    </cfRule>
  </conditionalFormatting>
  <conditionalFormatting sqref="O23 O26">
    <cfRule type="containsErrors" dxfId="2814" priority="58">
      <formula>ISERROR(O23)</formula>
    </cfRule>
  </conditionalFormatting>
  <conditionalFormatting sqref="O23 O26">
    <cfRule type="cellIs" dxfId="2813" priority="56" operator="lessThanOrEqual">
      <formula>0</formula>
    </cfRule>
    <cfRule type="cellIs" dxfId="2812" priority="57" operator="greaterThan">
      <formula>0</formula>
    </cfRule>
  </conditionalFormatting>
  <conditionalFormatting sqref="R29:S29">
    <cfRule type="containsErrors" dxfId="2811" priority="55">
      <formula>ISERROR(R29)</formula>
    </cfRule>
  </conditionalFormatting>
  <conditionalFormatting sqref="R29:S29">
    <cfRule type="cellIs" dxfId="2810" priority="53" operator="lessThanOrEqual">
      <formula>0</formula>
    </cfRule>
    <cfRule type="cellIs" dxfId="2809" priority="54" operator="greaterThan">
      <formula>0</formula>
    </cfRule>
  </conditionalFormatting>
  <conditionalFormatting sqref="P29">
    <cfRule type="containsErrors" dxfId="2808" priority="52">
      <formula>ISERROR(P29)</formula>
    </cfRule>
  </conditionalFormatting>
  <conditionalFormatting sqref="P29">
    <cfRule type="cellIs" dxfId="2807" priority="50" operator="lessThanOrEqual">
      <formula>0</formula>
    </cfRule>
    <cfRule type="cellIs" dxfId="2806" priority="51" operator="greaterThan">
      <formula>0</formula>
    </cfRule>
  </conditionalFormatting>
  <conditionalFormatting sqref="Q30:S30">
    <cfRule type="containsErrors" dxfId="2805" priority="49">
      <formula>ISERROR(Q30)</formula>
    </cfRule>
  </conditionalFormatting>
  <conditionalFormatting sqref="Q30:S30">
    <cfRule type="cellIs" dxfId="2804" priority="47" operator="lessThanOrEqual">
      <formula>0</formula>
    </cfRule>
    <cfRule type="cellIs" dxfId="2803" priority="48" operator="greaterThan">
      <formula>0</formula>
    </cfRule>
  </conditionalFormatting>
  <conditionalFormatting sqref="P30">
    <cfRule type="containsErrors" dxfId="2802" priority="46">
      <formula>ISERROR(P30)</formula>
    </cfRule>
  </conditionalFormatting>
  <conditionalFormatting sqref="P30">
    <cfRule type="cellIs" dxfId="2801" priority="44" operator="lessThanOrEqual">
      <formula>0</formula>
    </cfRule>
    <cfRule type="cellIs" dxfId="2800" priority="45" operator="greaterThan">
      <formula>0</formula>
    </cfRule>
  </conditionalFormatting>
  <conditionalFormatting sqref="Q31:S31">
    <cfRule type="containsErrors" dxfId="2799" priority="43">
      <formula>ISERROR(Q31)</formula>
    </cfRule>
  </conditionalFormatting>
  <conditionalFormatting sqref="Q31:S31">
    <cfRule type="cellIs" dxfId="2798" priority="41" operator="lessThanOrEqual">
      <formula>0</formula>
    </cfRule>
    <cfRule type="cellIs" dxfId="2797" priority="42" operator="greaterThan">
      <formula>0</formula>
    </cfRule>
  </conditionalFormatting>
  <conditionalFormatting sqref="P31">
    <cfRule type="containsErrors" dxfId="2796" priority="40">
      <formula>ISERROR(P31)</formula>
    </cfRule>
  </conditionalFormatting>
  <conditionalFormatting sqref="P31">
    <cfRule type="cellIs" dxfId="2795" priority="38" operator="lessThanOrEqual">
      <formula>0</formula>
    </cfRule>
    <cfRule type="cellIs" dxfId="2794" priority="39" operator="greaterThan">
      <formula>0</formula>
    </cfRule>
  </conditionalFormatting>
  <conditionalFormatting sqref="O29">
    <cfRule type="containsErrors" dxfId="2793" priority="37">
      <formula>ISERROR(O29)</formula>
    </cfRule>
  </conditionalFormatting>
  <conditionalFormatting sqref="O29">
    <cfRule type="cellIs" dxfId="2792" priority="35" operator="lessThanOrEqual">
      <formula>0</formula>
    </cfRule>
    <cfRule type="cellIs" dxfId="2791" priority="36" operator="greaterThan">
      <formula>0</formula>
    </cfRule>
  </conditionalFormatting>
  <conditionalFormatting sqref="O30">
    <cfRule type="containsErrors" dxfId="2790" priority="34">
      <formula>ISERROR(O30)</formula>
    </cfRule>
  </conditionalFormatting>
  <conditionalFormatting sqref="O30">
    <cfRule type="cellIs" dxfId="2789" priority="32" operator="lessThanOrEqual">
      <formula>0</formula>
    </cfRule>
    <cfRule type="cellIs" dxfId="2788" priority="33" operator="greaterThan">
      <formula>0</formula>
    </cfRule>
  </conditionalFormatting>
  <conditionalFormatting sqref="O31">
    <cfRule type="containsErrors" dxfId="2787" priority="31">
      <formula>ISERROR(O31)</formula>
    </cfRule>
  </conditionalFormatting>
  <conditionalFormatting sqref="O31">
    <cfRule type="cellIs" dxfId="2786" priority="29" operator="lessThanOrEqual">
      <formula>0</formula>
    </cfRule>
    <cfRule type="cellIs" dxfId="2785" priority="30" operator="greaterThan">
      <formula>0</formula>
    </cfRule>
  </conditionalFormatting>
  <conditionalFormatting sqref="Q32:S32">
    <cfRule type="containsErrors" dxfId="2784" priority="28">
      <formula>ISERROR(Q32)</formula>
    </cfRule>
  </conditionalFormatting>
  <conditionalFormatting sqref="Q32:S32">
    <cfRule type="cellIs" dxfId="2783" priority="26" operator="lessThanOrEqual">
      <formula>0</formula>
    </cfRule>
    <cfRule type="cellIs" dxfId="2782" priority="27" operator="greaterThan">
      <formula>0</formula>
    </cfRule>
  </conditionalFormatting>
  <conditionalFormatting sqref="P32">
    <cfRule type="containsErrors" dxfId="2781" priority="25">
      <formula>ISERROR(P32)</formula>
    </cfRule>
  </conditionalFormatting>
  <conditionalFormatting sqref="P32">
    <cfRule type="cellIs" dxfId="2780" priority="23" operator="lessThanOrEqual">
      <formula>0</formula>
    </cfRule>
    <cfRule type="cellIs" dxfId="2779" priority="24" operator="greaterThan">
      <formula>0</formula>
    </cfRule>
  </conditionalFormatting>
  <conditionalFormatting sqref="Q33:S33">
    <cfRule type="containsErrors" dxfId="2778" priority="22">
      <formula>ISERROR(Q33)</formula>
    </cfRule>
  </conditionalFormatting>
  <conditionalFormatting sqref="Q33:S33">
    <cfRule type="cellIs" dxfId="2777" priority="20" operator="lessThanOrEqual">
      <formula>0</formula>
    </cfRule>
    <cfRule type="cellIs" dxfId="2776" priority="21" operator="greaterThan">
      <formula>0</formula>
    </cfRule>
  </conditionalFormatting>
  <conditionalFormatting sqref="P33">
    <cfRule type="containsErrors" dxfId="2775" priority="19">
      <formula>ISERROR(P33)</formula>
    </cfRule>
  </conditionalFormatting>
  <conditionalFormatting sqref="P33">
    <cfRule type="cellIs" dxfId="2774" priority="17" operator="lessThanOrEqual">
      <formula>0</formula>
    </cfRule>
    <cfRule type="cellIs" dxfId="2773" priority="18" operator="greaterThan">
      <formula>0</formula>
    </cfRule>
  </conditionalFormatting>
  <conditionalFormatting sqref="O32">
    <cfRule type="containsErrors" dxfId="2772" priority="16">
      <formula>ISERROR(O32)</formula>
    </cfRule>
  </conditionalFormatting>
  <conditionalFormatting sqref="O32">
    <cfRule type="cellIs" dxfId="2771" priority="14" operator="lessThanOrEqual">
      <formula>0</formula>
    </cfRule>
    <cfRule type="cellIs" dxfId="2770" priority="15" operator="greaterThan">
      <formula>0</formula>
    </cfRule>
  </conditionalFormatting>
  <conditionalFormatting sqref="O33">
    <cfRule type="containsErrors" dxfId="2769" priority="13">
      <formula>ISERROR(O33)</formula>
    </cfRule>
  </conditionalFormatting>
  <conditionalFormatting sqref="O33">
    <cfRule type="cellIs" dxfId="2768" priority="11" operator="lessThanOrEqual">
      <formula>0</formula>
    </cfRule>
    <cfRule type="cellIs" dxfId="2767" priority="12" operator="greaterThan">
      <formula>0</formula>
    </cfRule>
  </conditionalFormatting>
  <conditionalFormatting sqref="Q29">
    <cfRule type="containsErrors" dxfId="2766" priority="10">
      <formula>ISERROR(Q29)</formula>
    </cfRule>
  </conditionalFormatting>
  <conditionalFormatting sqref="Q29">
    <cfRule type="cellIs" dxfId="2765" priority="8" operator="lessThanOrEqual">
      <formula>0</formula>
    </cfRule>
    <cfRule type="cellIs" dxfId="2764" priority="9" operator="greaterThan">
      <formula>0</formula>
    </cfRule>
  </conditionalFormatting>
  <conditionalFormatting sqref="P37:S40">
    <cfRule type="containsErrors" dxfId="2763" priority="7">
      <formula>ISERROR(P37)</formula>
    </cfRule>
  </conditionalFormatting>
  <conditionalFormatting sqref="P37:S40">
    <cfRule type="cellIs" dxfId="2762" priority="5" operator="lessThanOrEqual">
      <formula>0</formula>
    </cfRule>
    <cfRule type="cellIs" dxfId="2761" priority="6" operator="greaterThan">
      <formula>0</formula>
    </cfRule>
  </conditionalFormatting>
  <conditionalFormatting sqref="F13">
    <cfRule type="cellIs" dxfId="2760" priority="1" operator="equal">
      <formula>0</formula>
    </cfRule>
  </conditionalFormatting>
  <conditionalFormatting sqref="G13">
    <cfRule type="containsErrors" dxfId="2759" priority="4">
      <formula>ISERROR(G13)</formula>
    </cfRule>
  </conditionalFormatting>
  <conditionalFormatting sqref="G13">
    <cfRule type="cellIs" dxfId="2758" priority="3" operator="equal">
      <formula>0</formula>
    </cfRule>
  </conditionalFormatting>
  <conditionalFormatting sqref="F13">
    <cfRule type="containsErrors" dxfId="2757" priority="2">
      <formula>ISERROR(F13)</formula>
    </cfRule>
  </conditionalFormatting>
  <pageMargins left="0.7" right="0.7" top="0.75" bottom="0.75" header="0.3" footer="0.3"/>
  <pageSetup paperSize="9" scale="10" fitToHeight="0" orientation="portrait" r:id="rId1"/>
  <ignoredErrors>
    <ignoredError sqref="C10:E10 C12:E12 C43:G49 C38:G40 C31:E31 C21:G26 C18:F18 C37:G37 M34:P34 C16:E16 C17:E17 G18 C29:F29 C30:E30 C32:E32 M39 F30:F32 F13:G13 F12:K12 H13:K13 H17:K18 H40:K40 Q34:S34 H10:K10 G16:K16 H22:K26 J30:J32 G29:K29 G30:I31 K30:K31 G32:I32 K32 H37:H39 I37:K39 F10:G10" evalError="1"/>
    <ignoredError sqref="M10:O10 L43:O49 L37:O38 L32:N32 L21:N26 L16:N18 L11:O11 L12:O13 L10 P11:S13 M33:N33 P44:R47 P48:R48 S44:S49 P43:S43 P10:Q10 R10:S10 L29:N31 L40:P40 L39 N39:O39 P37:P39 O31:P33 O29:P30 P49:R49 O23:S25 O26:S26 O21:S22 C13:E13 O16:P18 Q16:R17 S16:S17 S18 Q18:R18 Q37:R40 S37:S40 Q29:Q33 R30:S32 R29:S29 R33:S33" evalError="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P88"/>
  <sheetViews>
    <sheetView zoomScaleNormal="100" workbookViewId="0" xr3:uid="{842E5F09-E766-5B8D-85AF-A39847EA96FD}">
      <pane xSplit="1" topLeftCell="B1" activePane="topRight" state="frozen"/>
      <selection pane="topRight" activeCell="X90" sqref="X90"/>
      <selection activeCell="H10" sqref="H10"/>
    </sheetView>
  </sheetViews>
  <sheetFormatPr defaultColWidth="9" defaultRowHeight="16.5" outlineLevelRow="1"/>
  <cols>
    <col min="1" max="1" width="2.375" style="34" customWidth="1"/>
    <col min="2" max="2" width="11" style="34" customWidth="1"/>
    <col min="3" max="3" width="4.625" style="34" customWidth="1"/>
    <col min="4" max="16384" width="9" style="34"/>
  </cols>
  <sheetData>
    <row r="1" spans="1:198" s="28" customFormat="1" ht="11.25" customHeight="1">
      <c r="B1" s="27"/>
      <c r="C1" s="27"/>
      <c r="I1" s="29"/>
      <c r="J1" s="27"/>
      <c r="P1" s="27"/>
      <c r="V1" s="27"/>
      <c r="AB1" s="27"/>
    </row>
    <row r="2" spans="1:198" s="28" customFormat="1" ht="57.75" customHeight="1" thickBot="1">
      <c r="A2" s="29"/>
      <c r="B2" s="565" t="s">
        <v>55</v>
      </c>
      <c r="C2" s="565"/>
      <c r="D2" s="558" t="s">
        <v>56</v>
      </c>
      <c r="E2" s="558"/>
      <c r="F2" s="558"/>
      <c r="G2" s="558"/>
      <c r="H2" s="558"/>
      <c r="I2" s="558"/>
      <c r="J2" s="558"/>
      <c r="K2" s="558"/>
      <c r="L2" s="558"/>
      <c r="M2" s="29"/>
      <c r="N2" s="29"/>
      <c r="O2" s="30"/>
      <c r="P2" s="30"/>
      <c r="Q2" s="29"/>
      <c r="R2" s="29"/>
      <c r="S2" s="29"/>
      <c r="T2" s="30"/>
      <c r="U2" s="30"/>
      <c r="V2" s="31"/>
      <c r="W2" s="29"/>
      <c r="X2" s="29"/>
      <c r="Y2" s="29"/>
      <c r="Z2" s="30"/>
      <c r="AA2" s="30"/>
      <c r="AB2" s="31"/>
      <c r="AC2" s="29"/>
      <c r="AD2" s="30"/>
      <c r="AE2" s="30"/>
      <c r="AF2" s="30"/>
      <c r="AG2" s="30"/>
    </row>
    <row r="3" spans="1:198" s="28" customFormat="1" ht="30" customHeight="1">
      <c r="A3" s="33"/>
      <c r="B3" s="565"/>
      <c r="C3" s="565"/>
      <c r="D3" s="559" t="s">
        <v>14</v>
      </c>
      <c r="E3" s="560"/>
      <c r="F3" s="560"/>
      <c r="G3" s="560"/>
      <c r="H3" s="560"/>
      <c r="I3" s="560"/>
      <c r="J3" s="560"/>
      <c r="K3" s="560"/>
      <c r="L3" s="561"/>
      <c r="M3" s="32"/>
      <c r="N3" s="32"/>
      <c r="O3" s="32"/>
      <c r="P3" s="32"/>
      <c r="Q3" s="32"/>
      <c r="R3" s="33"/>
      <c r="S3" s="33"/>
      <c r="T3" s="33"/>
      <c r="U3" s="33"/>
      <c r="V3" s="540"/>
      <c r="W3" s="540"/>
      <c r="X3" s="540"/>
      <c r="Y3" s="540"/>
      <c r="Z3" s="540"/>
      <c r="AA3" s="540"/>
      <c r="AB3" s="540"/>
      <c r="AC3" s="540"/>
      <c r="AD3" s="540"/>
      <c r="AE3" s="540"/>
      <c r="AF3" s="33"/>
      <c r="AG3" s="33"/>
    </row>
    <row r="4" spans="1:198" s="28" customFormat="1" ht="42" customHeight="1" thickBot="1">
      <c r="B4" s="565"/>
      <c r="C4" s="565"/>
      <c r="D4" s="562"/>
      <c r="E4" s="563"/>
      <c r="F4" s="563"/>
      <c r="G4" s="563"/>
      <c r="H4" s="563"/>
      <c r="I4" s="563"/>
      <c r="J4" s="563"/>
      <c r="K4" s="563"/>
      <c r="L4" s="564"/>
      <c r="P4" s="27"/>
      <c r="V4" s="27"/>
      <c r="AB4" s="27"/>
    </row>
    <row r="5" spans="1:198" s="28" customFormat="1" ht="18.75" customHeight="1">
      <c r="B5" s="45"/>
      <c r="C5" s="45"/>
      <c r="D5" s="72"/>
      <c r="E5" s="72"/>
      <c r="F5" s="72"/>
      <c r="G5" s="72"/>
      <c r="H5" s="72"/>
      <c r="I5" s="72"/>
      <c r="J5" s="72"/>
      <c r="K5" s="72"/>
      <c r="L5" s="72"/>
      <c r="P5" s="27"/>
      <c r="V5" s="27"/>
      <c r="AB5" s="27"/>
    </row>
    <row r="6" spans="1:198" s="21" customFormat="1" ht="26.25" customHeight="1">
      <c r="A6" s="181"/>
      <c r="B6" s="556" t="s">
        <v>57</v>
      </c>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7"/>
      <c r="AG6" s="182"/>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row>
    <row r="7" spans="1:198" ht="20.25" customHeight="1" outlineLevel="1">
      <c r="A7" s="537" t="s">
        <v>25</v>
      </c>
      <c r="B7" s="223" t="s">
        <v>58</v>
      </c>
      <c r="C7" s="141"/>
      <c r="D7" s="141"/>
      <c r="E7" s="141"/>
      <c r="F7" s="141"/>
      <c r="G7" s="141"/>
      <c r="H7" s="141"/>
      <c r="I7" s="223" t="s">
        <v>59</v>
      </c>
      <c r="J7" s="141"/>
      <c r="K7" s="141"/>
      <c r="L7" s="141"/>
      <c r="M7" s="141"/>
      <c r="N7" s="141"/>
      <c r="O7" s="141"/>
      <c r="P7" s="223" t="s">
        <v>60</v>
      </c>
      <c r="Q7" s="141"/>
      <c r="R7" s="141"/>
      <c r="S7" s="141"/>
      <c r="T7" s="141"/>
      <c r="U7" s="141"/>
      <c r="V7" s="141"/>
    </row>
    <row r="8" spans="1:198" ht="15" customHeight="1" outlineLevel="1">
      <c r="A8" s="537"/>
    </row>
    <row r="9" spans="1:198" outlineLevel="1">
      <c r="A9" s="537"/>
    </row>
    <row r="10" spans="1:198" outlineLevel="1">
      <c r="A10" s="537"/>
    </row>
    <row r="11" spans="1:198" outlineLevel="1">
      <c r="A11" s="537"/>
    </row>
    <row r="12" spans="1:198" outlineLevel="1">
      <c r="A12" s="537"/>
    </row>
    <row r="13" spans="1:198" outlineLevel="1">
      <c r="A13" s="537"/>
    </row>
    <row r="14" spans="1:198" outlineLevel="1">
      <c r="A14" s="537"/>
    </row>
    <row r="15" spans="1:198" ht="15" customHeight="1" outlineLevel="1">
      <c r="A15" s="537"/>
    </row>
    <row r="16" spans="1:198" outlineLevel="1">
      <c r="A16" s="537"/>
    </row>
    <row r="17" spans="1:198" outlineLevel="1">
      <c r="A17" s="537"/>
    </row>
    <row r="18" spans="1:198" outlineLevel="1">
      <c r="A18" s="537"/>
    </row>
    <row r="19" spans="1:198" outlineLevel="1">
      <c r="A19" s="537"/>
    </row>
    <row r="20" spans="1:198" outlineLevel="1">
      <c r="A20" s="537"/>
    </row>
    <row r="21" spans="1:198" outlineLevel="1">
      <c r="A21" s="537"/>
    </row>
    <row r="22" spans="1:198">
      <c r="A22" s="82"/>
    </row>
    <row r="23" spans="1:198" s="21" customFormat="1" ht="26.25" customHeight="1">
      <c r="A23" s="181"/>
      <c r="B23" s="556" t="s">
        <v>61</v>
      </c>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7"/>
      <c r="AG23" s="182"/>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row>
    <row r="24" spans="1:198" s="141" customFormat="1" ht="16.5" customHeight="1" outlineLevel="1">
      <c r="A24" s="537" t="s">
        <v>61</v>
      </c>
      <c r="B24" s="223" t="s">
        <v>62</v>
      </c>
      <c r="I24" s="223" t="s">
        <v>63</v>
      </c>
      <c r="P24" s="223" t="s">
        <v>64</v>
      </c>
    </row>
    <row r="25" spans="1:198" outlineLevel="1">
      <c r="A25" s="537"/>
    </row>
    <row r="26" spans="1:198" outlineLevel="1">
      <c r="A26" s="537"/>
    </row>
    <row r="27" spans="1:198" outlineLevel="1">
      <c r="A27" s="537"/>
    </row>
    <row r="28" spans="1:198" outlineLevel="1">
      <c r="A28" s="537"/>
    </row>
    <row r="29" spans="1:198" outlineLevel="1">
      <c r="A29" s="537"/>
    </row>
    <row r="30" spans="1:198" outlineLevel="1">
      <c r="A30" s="537"/>
    </row>
    <row r="31" spans="1:198" outlineLevel="1">
      <c r="A31" s="537"/>
    </row>
    <row r="32" spans="1:198" outlineLevel="1">
      <c r="A32" s="537"/>
    </row>
    <row r="33" spans="1:198" outlineLevel="1">
      <c r="A33" s="537"/>
    </row>
    <row r="34" spans="1:198" outlineLevel="1">
      <c r="A34" s="537"/>
    </row>
    <row r="35" spans="1:198" outlineLevel="1">
      <c r="A35" s="537"/>
    </row>
    <row r="36" spans="1:198" outlineLevel="1">
      <c r="A36" s="537"/>
    </row>
    <row r="37" spans="1:198" outlineLevel="1">
      <c r="A37" s="537"/>
    </row>
    <row r="39" spans="1:198" s="21" customFormat="1" ht="26.25" customHeight="1">
      <c r="A39" s="181"/>
      <c r="B39" s="556" t="s">
        <v>34</v>
      </c>
      <c r="C39" s="556"/>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7"/>
      <c r="AG39" s="182"/>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row>
    <row r="40" spans="1:198" s="141" customFormat="1" ht="20.25" customHeight="1" outlineLevel="1">
      <c r="A40" s="537" t="s">
        <v>34</v>
      </c>
      <c r="B40" s="223" t="s">
        <v>65</v>
      </c>
      <c r="I40" s="223" t="s">
        <v>66</v>
      </c>
      <c r="P40" s="223" t="s">
        <v>67</v>
      </c>
      <c r="V40" s="223" t="s">
        <v>68</v>
      </c>
    </row>
    <row r="41" spans="1:198" ht="15" customHeight="1" outlineLevel="1">
      <c r="A41" s="537"/>
    </row>
    <row r="42" spans="1:198" outlineLevel="1">
      <c r="A42" s="537"/>
    </row>
    <row r="43" spans="1:198" outlineLevel="1">
      <c r="A43" s="537"/>
    </row>
    <row r="44" spans="1:198" outlineLevel="1">
      <c r="A44" s="537"/>
    </row>
    <row r="45" spans="1:198" outlineLevel="1">
      <c r="A45" s="537"/>
    </row>
    <row r="46" spans="1:198" outlineLevel="1">
      <c r="A46" s="537"/>
    </row>
    <row r="47" spans="1:198" outlineLevel="1">
      <c r="A47" s="537"/>
    </row>
    <row r="48" spans="1:198" ht="15" customHeight="1" outlineLevel="1">
      <c r="A48" s="537"/>
    </row>
    <row r="49" spans="1:198" outlineLevel="1">
      <c r="A49" s="537"/>
    </row>
    <row r="50" spans="1:198" outlineLevel="1">
      <c r="A50" s="537"/>
    </row>
    <row r="51" spans="1:198" outlineLevel="1">
      <c r="A51" s="537"/>
    </row>
    <row r="52" spans="1:198" outlineLevel="1">
      <c r="A52" s="537"/>
    </row>
    <row r="53" spans="1:198" outlineLevel="1">
      <c r="A53" s="537"/>
    </row>
    <row r="54" spans="1:198" outlineLevel="1">
      <c r="A54" s="537"/>
    </row>
    <row r="55" spans="1:198">
      <c r="A55" s="82"/>
    </row>
    <row r="56" spans="1:198" s="21" customFormat="1" ht="26.25" customHeight="1">
      <c r="A56" s="181"/>
      <c r="B56" s="556" t="s">
        <v>69</v>
      </c>
      <c r="C56" s="556"/>
      <c r="D56" s="556"/>
      <c r="E56" s="556"/>
      <c r="F56" s="556"/>
      <c r="G56" s="556"/>
      <c r="H56" s="556"/>
      <c r="I56" s="556"/>
      <c r="J56" s="556"/>
      <c r="K56" s="556"/>
      <c r="L56" s="556"/>
      <c r="M56" s="556"/>
      <c r="N56" s="556"/>
      <c r="O56" s="556"/>
      <c r="P56" s="556"/>
      <c r="Q56" s="556"/>
      <c r="R56" s="556"/>
      <c r="S56" s="556"/>
      <c r="T56" s="556"/>
      <c r="U56" s="556"/>
      <c r="V56" s="556"/>
      <c r="W56" s="556"/>
      <c r="X56" s="556"/>
      <c r="Y56" s="556"/>
      <c r="Z56" s="556"/>
      <c r="AA56" s="556"/>
      <c r="AB56" s="556"/>
      <c r="AC56" s="556"/>
      <c r="AD56" s="556"/>
      <c r="AE56" s="556"/>
      <c r="AF56" s="557"/>
      <c r="AG56" s="182"/>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row>
    <row r="57" spans="1:198" s="141" customFormat="1" ht="20.25" customHeight="1" outlineLevel="1">
      <c r="A57" s="537" t="s">
        <v>69</v>
      </c>
      <c r="B57" s="223" t="s">
        <v>70</v>
      </c>
      <c r="I57" s="223" t="s">
        <v>71</v>
      </c>
      <c r="P57" s="223"/>
      <c r="V57" s="223"/>
    </row>
    <row r="58" spans="1:198" ht="15" customHeight="1" outlineLevel="1">
      <c r="A58" s="537"/>
    </row>
    <row r="59" spans="1:198" outlineLevel="1">
      <c r="A59" s="537"/>
    </row>
    <row r="60" spans="1:198" outlineLevel="1">
      <c r="A60" s="537"/>
    </row>
    <row r="61" spans="1:198" outlineLevel="1">
      <c r="A61" s="537"/>
    </row>
    <row r="62" spans="1:198" outlineLevel="1">
      <c r="A62" s="537"/>
    </row>
    <row r="63" spans="1:198" outlineLevel="1">
      <c r="A63" s="537"/>
    </row>
    <row r="64" spans="1:198" outlineLevel="1">
      <c r="A64" s="537"/>
    </row>
    <row r="65" spans="1:198" ht="15" customHeight="1" outlineLevel="1">
      <c r="A65" s="537"/>
    </row>
    <row r="66" spans="1:198" outlineLevel="1">
      <c r="A66" s="537"/>
    </row>
    <row r="67" spans="1:198" outlineLevel="1">
      <c r="A67" s="537"/>
    </row>
    <row r="68" spans="1:198" outlineLevel="1">
      <c r="A68" s="537"/>
    </row>
    <row r="69" spans="1:198" outlineLevel="1">
      <c r="A69" s="537"/>
    </row>
    <row r="70" spans="1:198" outlineLevel="1">
      <c r="A70" s="537"/>
    </row>
    <row r="71" spans="1:198" outlineLevel="1">
      <c r="A71" s="537"/>
    </row>
    <row r="72" spans="1:198">
      <c r="A72" s="82"/>
    </row>
    <row r="73" spans="1:198" s="21" customFormat="1" ht="26.25" customHeight="1">
      <c r="A73" s="181"/>
      <c r="B73" s="556" t="s">
        <v>48</v>
      </c>
      <c r="C73" s="556"/>
      <c r="D73" s="556"/>
      <c r="E73" s="556"/>
      <c r="F73" s="556"/>
      <c r="G73" s="556"/>
      <c r="H73" s="556"/>
      <c r="I73" s="556"/>
      <c r="J73" s="556"/>
      <c r="K73" s="556"/>
      <c r="L73" s="556"/>
      <c r="M73" s="556"/>
      <c r="N73" s="556"/>
      <c r="O73" s="556"/>
      <c r="P73" s="556"/>
      <c r="Q73" s="556"/>
      <c r="R73" s="556"/>
      <c r="S73" s="556"/>
      <c r="T73" s="556"/>
      <c r="U73" s="556"/>
      <c r="V73" s="556"/>
      <c r="W73" s="556"/>
      <c r="X73" s="556"/>
      <c r="Y73" s="556"/>
      <c r="Z73" s="556"/>
      <c r="AA73" s="556"/>
      <c r="AB73" s="556"/>
      <c r="AC73" s="556"/>
      <c r="AD73" s="556"/>
      <c r="AE73" s="556"/>
      <c r="AF73" s="557"/>
      <c r="AG73" s="182"/>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row>
    <row r="74" spans="1:198" s="141" customFormat="1" ht="20.25" customHeight="1" outlineLevel="1">
      <c r="A74" s="555" t="s">
        <v>48</v>
      </c>
      <c r="B74" s="223" t="s">
        <v>72</v>
      </c>
      <c r="I74" s="223" t="s">
        <v>73</v>
      </c>
      <c r="P74" s="223" t="s">
        <v>74</v>
      </c>
    </row>
    <row r="75" spans="1:198" ht="15" customHeight="1" outlineLevel="1">
      <c r="A75" s="537"/>
    </row>
    <row r="76" spans="1:198" outlineLevel="1">
      <c r="A76" s="537"/>
    </row>
    <row r="77" spans="1:198" outlineLevel="1">
      <c r="A77" s="537"/>
    </row>
    <row r="78" spans="1:198" outlineLevel="1">
      <c r="A78" s="537"/>
    </row>
    <row r="79" spans="1:198" outlineLevel="1">
      <c r="A79" s="537"/>
    </row>
    <row r="80" spans="1:198" outlineLevel="1">
      <c r="A80" s="537"/>
    </row>
    <row r="81" spans="1:1" outlineLevel="1">
      <c r="A81" s="537"/>
    </row>
    <row r="82" spans="1:1" ht="15" customHeight="1" outlineLevel="1">
      <c r="A82" s="537"/>
    </row>
    <row r="83" spans="1:1" outlineLevel="1">
      <c r="A83" s="537"/>
    </row>
    <row r="84" spans="1:1" outlineLevel="1">
      <c r="A84" s="537"/>
    </row>
    <row r="85" spans="1:1" outlineLevel="1">
      <c r="A85" s="537"/>
    </row>
    <row r="86" spans="1:1" outlineLevel="1">
      <c r="A86" s="537"/>
    </row>
    <row r="87" spans="1:1" outlineLevel="1">
      <c r="A87" s="537"/>
    </row>
    <row r="88" spans="1:1" ht="18.75" customHeight="1" outlineLevel="1">
      <c r="A88" s="537"/>
    </row>
  </sheetData>
  <sheetProtection formatCells="0" formatColumns="0" formatRows="0" insertColumns="0" insertRows="0" insertHyperlinks="0" deleteColumns="0" deleteRows="0" sort="0" autoFilter="0" pivotTables="0"/>
  <mergeCells count="15">
    <mergeCell ref="B23:AF23"/>
    <mergeCell ref="B39:AF39"/>
    <mergeCell ref="B56:AF56"/>
    <mergeCell ref="B73:AF73"/>
    <mergeCell ref="D2:L2"/>
    <mergeCell ref="D3:L4"/>
    <mergeCell ref="V3:AA3"/>
    <mergeCell ref="AB3:AE3"/>
    <mergeCell ref="B2:C4"/>
    <mergeCell ref="B6:AF6"/>
    <mergeCell ref="A57:A71"/>
    <mergeCell ref="A74:A88"/>
    <mergeCell ref="A24:A37"/>
    <mergeCell ref="A40:A54"/>
    <mergeCell ref="A7:A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103"/>
  <sheetViews>
    <sheetView showGridLines="0" topLeftCell="A4" zoomScaleNormal="100" workbookViewId="0" xr3:uid="{51F8DEE0-4D01-5F28-A812-FC0BD7CAC4A5}">
      <pane xSplit="1" topLeftCell="B1" activePane="topRight" state="frozen"/>
      <selection pane="topRight" activeCell="E62" sqref="E62"/>
      <selection activeCell="H10" sqref="H10"/>
    </sheetView>
  </sheetViews>
  <sheetFormatPr defaultColWidth="9" defaultRowHeight="16.5" outlineLevelRow="1"/>
  <cols>
    <col min="1" max="1" width="3.125" style="21" customWidth="1"/>
    <col min="2" max="2" width="24.375" style="21" customWidth="1"/>
    <col min="3" max="3" width="12.375" style="59" customWidth="1"/>
    <col min="4" max="4" width="8.625" style="90" customWidth="1"/>
    <col min="5" max="5" width="11.25" style="59" customWidth="1"/>
    <col min="6" max="6" width="14.625" style="59" customWidth="1"/>
    <col min="7" max="7" width="8.5" style="86" customWidth="1"/>
    <col min="8" max="8" width="12.625" style="59" customWidth="1"/>
    <col min="9" max="9" width="12.125" style="21" customWidth="1"/>
    <col min="10" max="10" width="11.625" style="90" customWidth="1"/>
    <col min="11" max="11" width="18.5" style="90" customWidth="1"/>
    <col min="12" max="12" width="8.75" style="86" customWidth="1"/>
    <col min="13" max="13" width="12.875" style="21" customWidth="1"/>
    <col min="14" max="14" width="9" style="21"/>
    <col min="15" max="15" width="13.875" style="21" customWidth="1"/>
    <col min="16" max="16" width="12" style="21" customWidth="1"/>
    <col min="17" max="17" width="14.375" style="21" customWidth="1"/>
    <col min="18" max="16384" width="9" style="21"/>
  </cols>
  <sheetData>
    <row r="1" spans="1:14" s="74" customFormat="1" ht="11.25" customHeight="1">
      <c r="A1" s="28"/>
      <c r="B1" s="27"/>
      <c r="C1" s="73"/>
      <c r="D1" s="103"/>
      <c r="E1" s="73"/>
      <c r="F1" s="73"/>
      <c r="G1" s="83"/>
      <c r="H1" s="113"/>
      <c r="I1" s="27"/>
      <c r="J1" s="103"/>
      <c r="K1" s="103"/>
      <c r="L1" s="83"/>
    </row>
    <row r="2" spans="1:14" s="74" customFormat="1" ht="73.5" customHeight="1">
      <c r="A2" s="29"/>
      <c r="B2" s="574" t="s">
        <v>25</v>
      </c>
      <c r="C2" s="582" t="s">
        <v>75</v>
      </c>
      <c r="D2" s="582"/>
      <c r="E2" s="582"/>
      <c r="F2" s="582"/>
      <c r="G2" s="582"/>
      <c r="H2" s="582"/>
      <c r="I2" s="582"/>
      <c r="J2" s="582"/>
      <c r="K2" s="582"/>
      <c r="L2" s="582"/>
      <c r="M2" s="84"/>
      <c r="N2" s="84"/>
    </row>
    <row r="3" spans="1:14" s="74" customFormat="1" ht="30" customHeight="1">
      <c r="A3" s="33"/>
      <c r="B3" s="574"/>
      <c r="C3" s="576" t="s">
        <v>76</v>
      </c>
      <c r="D3" s="577"/>
      <c r="E3" s="577"/>
      <c r="F3" s="577"/>
      <c r="G3" s="577"/>
      <c r="H3" s="577"/>
      <c r="I3" s="577"/>
      <c r="J3" s="577"/>
      <c r="K3" s="577"/>
      <c r="L3" s="578"/>
      <c r="M3" s="85"/>
      <c r="N3" s="85"/>
    </row>
    <row r="4" spans="1:14" s="74" customFormat="1" ht="42" customHeight="1">
      <c r="B4" s="574"/>
      <c r="C4" s="579"/>
      <c r="D4" s="580"/>
      <c r="E4" s="580"/>
      <c r="F4" s="580"/>
      <c r="G4" s="580"/>
      <c r="H4" s="580"/>
      <c r="I4" s="580"/>
      <c r="J4" s="580"/>
      <c r="K4" s="580"/>
      <c r="L4" s="581"/>
    </row>
    <row r="5" spans="1:14" ht="24" customHeight="1">
      <c r="B5" s="575"/>
      <c r="C5" s="575"/>
      <c r="D5" s="575"/>
      <c r="E5" s="575"/>
      <c r="F5" s="575"/>
      <c r="G5" s="575"/>
      <c r="H5" s="575"/>
    </row>
    <row r="6" spans="1:14" ht="15.75" customHeight="1">
      <c r="A6" s="75"/>
      <c r="B6" s="76"/>
      <c r="C6" s="77"/>
      <c r="D6" s="91"/>
      <c r="E6" s="77"/>
      <c r="F6" s="77"/>
      <c r="G6" s="87"/>
      <c r="H6" s="77"/>
      <c r="I6" s="76"/>
      <c r="J6" s="91"/>
      <c r="K6" s="91"/>
      <c r="L6" s="87"/>
    </row>
    <row r="7" spans="1:14" s="78" customFormat="1" ht="30.75" customHeight="1">
      <c r="A7" s="47"/>
      <c r="B7" s="567">
        <v>2012</v>
      </c>
      <c r="C7" s="567"/>
      <c r="D7" s="567"/>
      <c r="E7" s="567"/>
      <c r="F7" s="567"/>
      <c r="G7" s="567"/>
      <c r="H7" s="567"/>
      <c r="I7" s="567"/>
      <c r="J7" s="567"/>
      <c r="K7" s="567"/>
      <c r="L7" s="567"/>
    </row>
    <row r="8" spans="1:14" ht="30" hidden="1" customHeight="1" outlineLevel="1">
      <c r="A8" s="537">
        <v>2012</v>
      </c>
      <c r="B8" s="568" t="s">
        <v>77</v>
      </c>
      <c r="C8" s="570"/>
      <c r="D8" s="570"/>
      <c r="E8" s="570"/>
      <c r="F8" s="570"/>
      <c r="G8" s="570"/>
      <c r="H8" s="570"/>
      <c r="I8" s="568" t="s">
        <v>78</v>
      </c>
      <c r="J8" s="570"/>
      <c r="K8" s="570"/>
      <c r="L8" s="570"/>
    </row>
    <row r="9" spans="1:14" s="163" customFormat="1" ht="48.75" hidden="1" customHeight="1" outlineLevel="1">
      <c r="A9" s="537"/>
      <c r="B9" s="155" t="s">
        <v>79</v>
      </c>
      <c r="C9" s="156" t="s">
        <v>80</v>
      </c>
      <c r="D9" s="157" t="s">
        <v>81</v>
      </c>
      <c r="E9" s="158" t="s">
        <v>82</v>
      </c>
      <c r="F9" s="156" t="s">
        <v>83</v>
      </c>
      <c r="G9" s="159" t="s">
        <v>84</v>
      </c>
      <c r="H9" s="160" t="s">
        <v>85</v>
      </c>
      <c r="I9" s="155" t="s">
        <v>86</v>
      </c>
      <c r="J9" s="157" t="s">
        <v>81</v>
      </c>
      <c r="K9" s="157" t="s">
        <v>87</v>
      </c>
      <c r="L9" s="162" t="s">
        <v>84</v>
      </c>
    </row>
    <row r="10" spans="1:14" ht="21" hidden="1" customHeight="1" outlineLevel="1">
      <c r="A10" s="537"/>
      <c r="B10" s="10" t="s">
        <v>77</v>
      </c>
      <c r="C10" s="106"/>
      <c r="D10" s="68"/>
      <c r="E10" s="60" t="e">
        <f>C10/Samantekt!C7</f>
        <v>#DIV/0!</v>
      </c>
      <c r="F10" s="110"/>
      <c r="G10" s="57" t="e">
        <f>F10/C10</f>
        <v>#DIV/0!</v>
      </c>
      <c r="H10" s="70">
        <f>(C10/1000)*15</f>
        <v>0</v>
      </c>
      <c r="I10" s="13"/>
      <c r="J10" s="107"/>
      <c r="K10" s="107"/>
      <c r="L10" s="57" t="e">
        <f>K10/J10</f>
        <v>#DIV/0!</v>
      </c>
    </row>
    <row r="11" spans="1:14" ht="21" hidden="1" customHeight="1" outlineLevel="1">
      <c r="A11" s="537"/>
      <c r="B11" s="14"/>
      <c r="C11" s="106"/>
      <c r="D11" s="68"/>
      <c r="E11" s="53" t="e">
        <f>C11/Samantekt!C7</f>
        <v>#DIV/0!</v>
      </c>
      <c r="F11" s="110"/>
      <c r="G11" s="57" t="e">
        <f>F11/C11</f>
        <v>#DIV/0!</v>
      </c>
      <c r="H11" s="70">
        <f t="shared" ref="H11:H13" si="0">(C11/1000)*15</f>
        <v>0</v>
      </c>
      <c r="I11" s="15"/>
      <c r="J11" s="107"/>
      <c r="K11" s="108"/>
      <c r="L11" s="57" t="e">
        <f>K11/J11</f>
        <v>#DIV/0!</v>
      </c>
    </row>
    <row r="12" spans="1:14" ht="21" hidden="1" customHeight="1" outlineLevel="1">
      <c r="A12" s="537"/>
      <c r="B12" s="16"/>
      <c r="C12" s="106"/>
      <c r="D12" s="68"/>
      <c r="E12" s="60" t="e">
        <f>C12/Samantekt!C7</f>
        <v>#DIV/0!</v>
      </c>
      <c r="F12" s="111"/>
      <c r="G12" s="65" t="e">
        <f>F12/C12</f>
        <v>#DIV/0!</v>
      </c>
      <c r="H12" s="70">
        <f t="shared" si="0"/>
        <v>0</v>
      </c>
      <c r="I12" s="13"/>
      <c r="J12" s="107"/>
      <c r="K12" s="107"/>
      <c r="L12" s="65" t="e">
        <f>K12/J12</f>
        <v>#DIV/0!</v>
      </c>
    </row>
    <row r="13" spans="1:14" ht="21" hidden="1" customHeight="1" outlineLevel="1">
      <c r="A13" s="537"/>
      <c r="B13" s="16"/>
      <c r="C13" s="105"/>
      <c r="D13" s="69"/>
      <c r="E13" s="61" t="e">
        <f>C13/Samantekt!C7</f>
        <v>#DIV/0!</v>
      </c>
      <c r="F13" s="112"/>
      <c r="G13" s="65" t="e">
        <f>F13/C13</f>
        <v>#DIV/0!</v>
      </c>
      <c r="H13" s="114">
        <f t="shared" si="0"/>
        <v>0</v>
      </c>
      <c r="I13" s="231"/>
      <c r="J13" s="69"/>
      <c r="K13" s="69"/>
      <c r="L13" s="65" t="e">
        <f>K13/J13</f>
        <v>#DIV/0!</v>
      </c>
    </row>
    <row r="14" spans="1:14" ht="17.25" hidden="1" outlineLevel="1" thickBot="1">
      <c r="A14" s="537"/>
      <c r="B14" s="232" t="s">
        <v>88</v>
      </c>
      <c r="C14" s="233">
        <f>SUM(C10:C13)</f>
        <v>0</v>
      </c>
      <c r="D14" s="234">
        <f>SUM(D10:D13)</f>
        <v>0</v>
      </c>
      <c r="E14" s="233" t="e">
        <f>C14/Samantekt!C7</f>
        <v>#DIV/0!</v>
      </c>
      <c r="F14" s="235">
        <f>SUM(F10:F13)</f>
        <v>0</v>
      </c>
      <c r="G14" s="236" t="e">
        <f>F14/C14</f>
        <v>#DIV/0!</v>
      </c>
      <c r="H14" s="233">
        <f>SUM(H10:H13)</f>
        <v>0</v>
      </c>
      <c r="I14" s="237"/>
      <c r="J14" s="234">
        <f>SUM(J10:J13)</f>
        <v>0</v>
      </c>
      <c r="K14" s="234">
        <f>SUM(K10:K13)</f>
        <v>0</v>
      </c>
      <c r="L14" s="238" t="e">
        <f>K14/J14</f>
        <v>#DIV/0!</v>
      </c>
    </row>
    <row r="15" spans="1:14" ht="17.25" hidden="1" outlineLevel="1" thickTop="1"/>
    <row r="16" spans="1:14" ht="35.25" hidden="1" customHeight="1" outlineLevel="1">
      <c r="C16" s="154"/>
      <c r="D16" s="571" t="s">
        <v>89</v>
      </c>
      <c r="E16" s="572"/>
      <c r="F16" s="167"/>
    </row>
    <row r="17" spans="1:12" ht="27" hidden="1" customHeight="1" outlineLevel="1">
      <c r="C17" s="153"/>
      <c r="D17" s="168">
        <f>C14*200/3333</f>
        <v>0</v>
      </c>
      <c r="E17" s="221" t="s">
        <v>90</v>
      </c>
      <c r="F17" s="166"/>
    </row>
    <row r="18" spans="1:12" collapsed="1">
      <c r="A18" s="81"/>
    </row>
    <row r="19" spans="1:12" s="78" customFormat="1" ht="30.75" customHeight="1">
      <c r="A19" s="47"/>
      <c r="B19" s="567">
        <v>2013</v>
      </c>
      <c r="C19" s="567"/>
      <c r="D19" s="567"/>
      <c r="E19" s="567"/>
      <c r="F19" s="567"/>
      <c r="G19" s="567"/>
      <c r="H19" s="567"/>
      <c r="I19" s="567"/>
      <c r="J19" s="567"/>
      <c r="K19" s="567"/>
      <c r="L19" s="567"/>
    </row>
    <row r="20" spans="1:12" ht="30" hidden="1" customHeight="1" outlineLevel="1">
      <c r="A20" s="537">
        <v>2013</v>
      </c>
      <c r="B20" s="568" t="s">
        <v>77</v>
      </c>
      <c r="C20" s="570"/>
      <c r="D20" s="570"/>
      <c r="E20" s="570"/>
      <c r="F20" s="570"/>
      <c r="G20" s="570"/>
      <c r="H20" s="570"/>
      <c r="I20" s="568" t="s">
        <v>78</v>
      </c>
      <c r="J20" s="570"/>
      <c r="K20" s="570"/>
      <c r="L20" s="570"/>
    </row>
    <row r="21" spans="1:12" s="163" customFormat="1" ht="44.25" hidden="1" customHeight="1" outlineLevel="1">
      <c r="A21" s="537"/>
      <c r="B21" s="155" t="s">
        <v>79</v>
      </c>
      <c r="C21" s="156" t="s">
        <v>80</v>
      </c>
      <c r="D21" s="157" t="s">
        <v>81</v>
      </c>
      <c r="E21" s="158" t="s">
        <v>82</v>
      </c>
      <c r="F21" s="156" t="s">
        <v>91</v>
      </c>
      <c r="G21" s="159" t="s">
        <v>84</v>
      </c>
      <c r="H21" s="160" t="s">
        <v>85</v>
      </c>
      <c r="I21" s="155" t="s">
        <v>86</v>
      </c>
      <c r="J21" s="157" t="s">
        <v>81</v>
      </c>
      <c r="K21" s="157" t="s">
        <v>87</v>
      </c>
      <c r="L21" s="162" t="s">
        <v>84</v>
      </c>
    </row>
    <row r="22" spans="1:12" ht="21" hidden="1" customHeight="1" outlineLevel="1">
      <c r="A22" s="537"/>
      <c r="B22" s="10"/>
      <c r="C22" s="106"/>
      <c r="D22" s="68"/>
      <c r="E22" s="53" t="e">
        <f>C22/Samantekt!D7</f>
        <v>#DIV/0!</v>
      </c>
      <c r="F22" s="110"/>
      <c r="G22" s="57" t="e">
        <f>F22/C22</f>
        <v>#DIV/0!</v>
      </c>
      <c r="H22" s="70">
        <f>(C22/1000)*15</f>
        <v>0</v>
      </c>
      <c r="I22" s="13"/>
      <c r="J22" s="107"/>
      <c r="K22" s="107"/>
      <c r="L22" s="57" t="e">
        <f>K22/J22</f>
        <v>#DIV/0!</v>
      </c>
    </row>
    <row r="23" spans="1:12" ht="21" hidden="1" customHeight="1" outlineLevel="1">
      <c r="A23" s="537"/>
      <c r="B23" s="14"/>
      <c r="C23" s="106"/>
      <c r="D23" s="68"/>
      <c r="E23" s="53" t="e">
        <f>C23/Samantekt!D7</f>
        <v>#DIV/0!</v>
      </c>
      <c r="F23" s="110"/>
      <c r="G23" s="57" t="e">
        <f>F23/C23</f>
        <v>#DIV/0!</v>
      </c>
      <c r="H23" s="70">
        <f t="shared" ref="H23:H25" si="1">(C23/1000)*15</f>
        <v>0</v>
      </c>
      <c r="I23" s="15"/>
      <c r="J23" s="107"/>
      <c r="K23" s="108"/>
      <c r="L23" s="57" t="e">
        <f>K23/J23</f>
        <v>#DIV/0!</v>
      </c>
    </row>
    <row r="24" spans="1:12" ht="21" hidden="1" customHeight="1" outlineLevel="1">
      <c r="A24" s="537"/>
      <c r="B24" s="16"/>
      <c r="C24" s="106"/>
      <c r="D24" s="68"/>
      <c r="E24" s="60" t="e">
        <f>C24/Samantekt!D7</f>
        <v>#DIV/0!</v>
      </c>
      <c r="F24" s="111"/>
      <c r="G24" s="65" t="e">
        <f>F24/C24</f>
        <v>#DIV/0!</v>
      </c>
      <c r="H24" s="70">
        <f t="shared" si="1"/>
        <v>0</v>
      </c>
      <c r="I24" s="13"/>
      <c r="J24" s="107"/>
      <c r="K24" s="107"/>
      <c r="L24" s="65" t="e">
        <f>K24/J24</f>
        <v>#DIV/0!</v>
      </c>
    </row>
    <row r="25" spans="1:12" ht="21" hidden="1" customHeight="1" outlineLevel="1">
      <c r="A25" s="537"/>
      <c r="B25" s="18"/>
      <c r="C25" s="105"/>
      <c r="D25" s="69"/>
      <c r="E25" s="61" t="e">
        <f>C25/Samantekt!D7</f>
        <v>#DIV/0!</v>
      </c>
      <c r="F25" s="112"/>
      <c r="G25" s="57" t="e">
        <f>F25/C25</f>
        <v>#DIV/0!</v>
      </c>
      <c r="H25" s="70">
        <f t="shared" si="1"/>
        <v>0</v>
      </c>
      <c r="I25" s="13"/>
      <c r="J25" s="107"/>
      <c r="K25" s="69"/>
      <c r="L25" s="57" t="e">
        <f>K25/J25</f>
        <v>#DIV/0!</v>
      </c>
    </row>
    <row r="26" spans="1:12" ht="17.25" hidden="1" outlineLevel="1" thickBot="1">
      <c r="A26" s="537"/>
      <c r="B26" s="232" t="s">
        <v>88</v>
      </c>
      <c r="C26" s="233">
        <f>SUM(C22:C25)</f>
        <v>0</v>
      </c>
      <c r="D26" s="234">
        <f>SUM(D22:D25)</f>
        <v>0</v>
      </c>
      <c r="E26" s="233" t="e">
        <f>C26/Samantekt!D7</f>
        <v>#DIV/0!</v>
      </c>
      <c r="F26" s="235">
        <f>SUM(F22:F25)</f>
        <v>0</v>
      </c>
      <c r="G26" s="236" t="e">
        <f>F26/C26</f>
        <v>#DIV/0!</v>
      </c>
      <c r="H26" s="233">
        <f>SUM(H22:H25)</f>
        <v>0</v>
      </c>
      <c r="I26" s="237"/>
      <c r="J26" s="234">
        <f>SUM(J22:J25)</f>
        <v>0</v>
      </c>
      <c r="K26" s="234">
        <f>SUM(K22:K25)</f>
        <v>0</v>
      </c>
      <c r="L26" s="238" t="e">
        <f>K26/J26</f>
        <v>#DIV/0!</v>
      </c>
    </row>
    <row r="27" spans="1:12" ht="17.25" hidden="1" customHeight="1" outlineLevel="1" thickTop="1">
      <c r="D27" s="165"/>
      <c r="E27" s="164"/>
    </row>
    <row r="28" spans="1:12" ht="37.5" hidden="1" customHeight="1" outlineLevel="1">
      <c r="C28" s="154"/>
      <c r="D28" s="571" t="s">
        <v>92</v>
      </c>
      <c r="E28" s="572"/>
      <c r="F28" s="167"/>
    </row>
    <row r="29" spans="1:12" ht="27" hidden="1" customHeight="1" outlineLevel="1">
      <c r="C29" s="153"/>
      <c r="D29" s="168">
        <f>C26*200/3333</f>
        <v>0</v>
      </c>
      <c r="E29" s="222" t="s">
        <v>90</v>
      </c>
      <c r="F29" s="166"/>
    </row>
    <row r="30" spans="1:12" collapsed="1">
      <c r="A30" s="81"/>
    </row>
    <row r="31" spans="1:12" s="78" customFormat="1" ht="30.75" customHeight="1">
      <c r="A31" s="47"/>
      <c r="B31" s="567">
        <v>2014</v>
      </c>
      <c r="C31" s="567"/>
      <c r="D31" s="567"/>
      <c r="E31" s="567"/>
      <c r="F31" s="567"/>
      <c r="G31" s="567"/>
      <c r="H31" s="567"/>
      <c r="I31" s="567"/>
      <c r="J31" s="567"/>
      <c r="K31" s="567"/>
      <c r="L31" s="567"/>
    </row>
    <row r="32" spans="1:12" ht="30" hidden="1" customHeight="1" outlineLevel="1">
      <c r="A32" s="537">
        <v>2014</v>
      </c>
      <c r="B32" s="573" t="s">
        <v>77</v>
      </c>
      <c r="C32" s="573"/>
      <c r="D32" s="573"/>
      <c r="E32" s="573"/>
      <c r="F32" s="573"/>
      <c r="G32" s="573"/>
      <c r="H32" s="573"/>
      <c r="I32" s="568" t="s">
        <v>78</v>
      </c>
      <c r="J32" s="568"/>
      <c r="K32" s="568"/>
      <c r="L32" s="568"/>
    </row>
    <row r="33" spans="1:12" s="163" customFormat="1" ht="37.5" hidden="1" customHeight="1" outlineLevel="1">
      <c r="A33" s="537"/>
      <c r="B33" s="155" t="s">
        <v>79</v>
      </c>
      <c r="C33" s="156" t="s">
        <v>80</v>
      </c>
      <c r="D33" s="157" t="s">
        <v>81</v>
      </c>
      <c r="E33" s="158" t="s">
        <v>82</v>
      </c>
      <c r="F33" s="156" t="s">
        <v>93</v>
      </c>
      <c r="G33" s="159" t="s">
        <v>84</v>
      </c>
      <c r="H33" s="160" t="s">
        <v>85</v>
      </c>
      <c r="I33" s="155" t="s">
        <v>86</v>
      </c>
      <c r="J33" s="157" t="s">
        <v>81</v>
      </c>
      <c r="K33" s="157" t="s">
        <v>87</v>
      </c>
      <c r="L33" s="162" t="s">
        <v>84</v>
      </c>
    </row>
    <row r="34" spans="1:12" ht="21" hidden="1" customHeight="1" outlineLevel="1">
      <c r="A34" s="537"/>
      <c r="B34" s="10"/>
      <c r="C34" s="106"/>
      <c r="D34" s="68"/>
      <c r="E34" s="53" t="e">
        <f>C34/Samantekt!E7</f>
        <v>#DIV/0!</v>
      </c>
      <c r="F34" s="110"/>
      <c r="G34" s="57" t="e">
        <f>F34/C34</f>
        <v>#DIV/0!</v>
      </c>
      <c r="H34" s="70">
        <f>(C34/1000)*15</f>
        <v>0</v>
      </c>
      <c r="I34" s="13"/>
      <c r="J34" s="107"/>
      <c r="K34" s="107"/>
      <c r="L34" s="57" t="e">
        <f>K34/J34</f>
        <v>#DIV/0!</v>
      </c>
    </row>
    <row r="35" spans="1:12" ht="21" hidden="1" customHeight="1" outlineLevel="1">
      <c r="A35" s="537"/>
      <c r="B35" s="14"/>
      <c r="C35" s="106"/>
      <c r="D35" s="68"/>
      <c r="E35" s="53" t="e">
        <f>C35/Samantekt!E7</f>
        <v>#DIV/0!</v>
      </c>
      <c r="F35" s="110"/>
      <c r="G35" s="57" t="e">
        <f>F35/C35</f>
        <v>#DIV/0!</v>
      </c>
      <c r="H35" s="70">
        <f t="shared" ref="H35:H37" si="2">(C35/1000)*15</f>
        <v>0</v>
      </c>
      <c r="I35" s="15"/>
      <c r="J35" s="107"/>
      <c r="K35" s="108"/>
      <c r="L35" s="57" t="e">
        <f>K35/J35</f>
        <v>#DIV/0!</v>
      </c>
    </row>
    <row r="36" spans="1:12" ht="21" hidden="1" customHeight="1" outlineLevel="1">
      <c r="A36" s="537"/>
      <c r="B36" s="16"/>
      <c r="C36" s="106"/>
      <c r="D36" s="68"/>
      <c r="E36" s="60" t="e">
        <f>C36/Samantekt!E7</f>
        <v>#DIV/0!</v>
      </c>
      <c r="F36" s="111"/>
      <c r="G36" s="65" t="e">
        <f>F36/C36</f>
        <v>#DIV/0!</v>
      </c>
      <c r="H36" s="70">
        <f t="shared" si="2"/>
        <v>0</v>
      </c>
      <c r="I36" s="13"/>
      <c r="J36" s="107"/>
      <c r="K36" s="107"/>
      <c r="L36" s="65" t="e">
        <f>K36/J36</f>
        <v>#DIV/0!</v>
      </c>
    </row>
    <row r="37" spans="1:12" ht="21" hidden="1" customHeight="1" outlineLevel="1">
      <c r="A37" s="537"/>
      <c r="B37" s="18"/>
      <c r="C37" s="105"/>
      <c r="D37" s="69"/>
      <c r="E37" s="61" t="e">
        <f>C37/Samantekt!E7</f>
        <v>#DIV/0!</v>
      </c>
      <c r="F37" s="112"/>
      <c r="G37" s="57" t="e">
        <f>F37/C37</f>
        <v>#DIV/0!</v>
      </c>
      <c r="H37" s="70">
        <f t="shared" si="2"/>
        <v>0</v>
      </c>
      <c r="I37" s="13"/>
      <c r="J37" s="107"/>
      <c r="K37" s="69"/>
      <c r="L37" s="57" t="e">
        <f>K37/J37</f>
        <v>#DIV/0!</v>
      </c>
    </row>
    <row r="38" spans="1:12" ht="17.25" hidden="1" outlineLevel="1" thickBot="1">
      <c r="A38" s="537"/>
      <c r="B38" s="232" t="s">
        <v>88</v>
      </c>
      <c r="C38" s="233">
        <f>SUM(C34:C37)</f>
        <v>0</v>
      </c>
      <c r="D38" s="234">
        <f>SUM(D34:D37)</f>
        <v>0</v>
      </c>
      <c r="E38" s="233" t="e">
        <f>C38/Samantekt!E7</f>
        <v>#DIV/0!</v>
      </c>
      <c r="F38" s="235">
        <f>SUM(F34:F37)</f>
        <v>0</v>
      </c>
      <c r="G38" s="236" t="e">
        <f>F38/C38</f>
        <v>#DIV/0!</v>
      </c>
      <c r="H38" s="233">
        <f>SUM(H34:H37)</f>
        <v>0</v>
      </c>
      <c r="I38" s="237"/>
      <c r="J38" s="234">
        <f>SUM(J34:J37)</f>
        <v>0</v>
      </c>
      <c r="K38" s="234">
        <f>SUM(K34:K37)</f>
        <v>0</v>
      </c>
      <c r="L38" s="238" t="e">
        <f>K38/J38</f>
        <v>#DIV/0!</v>
      </c>
    </row>
    <row r="39" spans="1:12" ht="17.25" hidden="1" outlineLevel="1" thickTop="1"/>
    <row r="40" spans="1:12" ht="34.5" hidden="1" customHeight="1" outlineLevel="1">
      <c r="C40" s="154"/>
      <c r="D40" s="571" t="s">
        <v>94</v>
      </c>
      <c r="E40" s="572"/>
      <c r="F40" s="167"/>
    </row>
    <row r="41" spans="1:12" ht="26.25" hidden="1" customHeight="1" outlineLevel="1">
      <c r="C41" s="153"/>
      <c r="D41" s="168">
        <f>C38*200/3333</f>
        <v>0</v>
      </c>
      <c r="E41" s="222" t="s">
        <v>90</v>
      </c>
      <c r="F41" s="166"/>
    </row>
    <row r="42" spans="1:12" collapsed="1">
      <c r="A42" s="81"/>
    </row>
    <row r="43" spans="1:12" s="78" customFormat="1" ht="30.75" customHeight="1">
      <c r="A43" s="47"/>
      <c r="B43" s="567">
        <v>2015</v>
      </c>
      <c r="C43" s="567"/>
      <c r="D43" s="567"/>
      <c r="E43" s="567"/>
      <c r="F43" s="567"/>
      <c r="G43" s="567"/>
      <c r="H43" s="567"/>
      <c r="I43" s="567"/>
      <c r="J43" s="567"/>
      <c r="K43" s="567"/>
      <c r="L43" s="567"/>
    </row>
    <row r="44" spans="1:12" ht="30" hidden="1" customHeight="1" outlineLevel="1">
      <c r="A44" s="537">
        <v>2015</v>
      </c>
      <c r="B44" s="568" t="s">
        <v>77</v>
      </c>
      <c r="C44" s="570"/>
      <c r="D44" s="570"/>
      <c r="E44" s="570"/>
      <c r="F44" s="570"/>
      <c r="G44" s="570"/>
      <c r="H44" s="570"/>
      <c r="I44" s="568" t="s">
        <v>78</v>
      </c>
      <c r="J44" s="570"/>
      <c r="K44" s="570"/>
      <c r="L44" s="570"/>
    </row>
    <row r="45" spans="1:12" s="163" customFormat="1" ht="37.5" hidden="1" customHeight="1" outlineLevel="1">
      <c r="A45" s="537"/>
      <c r="B45" s="155" t="s">
        <v>79</v>
      </c>
      <c r="C45" s="156" t="s">
        <v>80</v>
      </c>
      <c r="D45" s="157" t="s">
        <v>81</v>
      </c>
      <c r="E45" s="158" t="s">
        <v>82</v>
      </c>
      <c r="F45" s="156" t="s">
        <v>93</v>
      </c>
      <c r="G45" s="159" t="s">
        <v>84</v>
      </c>
      <c r="H45" s="160" t="s">
        <v>85</v>
      </c>
      <c r="I45" s="155" t="s">
        <v>86</v>
      </c>
      <c r="J45" s="157" t="s">
        <v>81</v>
      </c>
      <c r="K45" s="157" t="s">
        <v>87</v>
      </c>
      <c r="L45" s="162" t="s">
        <v>84</v>
      </c>
    </row>
    <row r="46" spans="1:12" ht="21" hidden="1" customHeight="1" outlineLevel="1">
      <c r="A46" s="537"/>
      <c r="B46" s="10"/>
      <c r="C46" s="106"/>
      <c r="D46" s="107"/>
      <c r="E46" s="53" t="e">
        <f>C46/Samantekt!F7</f>
        <v>#DIV/0!</v>
      </c>
      <c r="F46" s="110"/>
      <c r="G46" s="57" t="e">
        <f>F46/C46</f>
        <v>#DIV/0!</v>
      </c>
      <c r="H46" s="70">
        <f>(C46/1000)*15</f>
        <v>0</v>
      </c>
      <c r="I46" s="13"/>
      <c r="J46" s="107"/>
      <c r="K46" s="107"/>
      <c r="L46" s="57" t="e">
        <f>K46/J46</f>
        <v>#DIV/0!</v>
      </c>
    </row>
    <row r="47" spans="1:12" ht="21" hidden="1" customHeight="1" outlineLevel="1">
      <c r="A47" s="537"/>
      <c r="B47" s="14"/>
      <c r="C47" s="109"/>
      <c r="D47" s="108"/>
      <c r="E47" s="53" t="e">
        <f>C47/Samantekt!F7</f>
        <v>#DIV/0!</v>
      </c>
      <c r="F47" s="110"/>
      <c r="G47" s="57" t="e">
        <f>F47/C47</f>
        <v>#DIV/0!</v>
      </c>
      <c r="H47" s="70">
        <f t="shared" ref="H47:H49" si="3">(C47/1000)*15</f>
        <v>0</v>
      </c>
      <c r="I47" s="15"/>
      <c r="J47" s="107"/>
      <c r="K47" s="108"/>
      <c r="L47" s="57" t="e">
        <f>K47/J47</f>
        <v>#DIV/0!</v>
      </c>
    </row>
    <row r="48" spans="1:12" ht="21" hidden="1" customHeight="1" outlineLevel="1">
      <c r="A48" s="537"/>
      <c r="B48" s="16"/>
      <c r="C48" s="106"/>
      <c r="D48" s="107"/>
      <c r="E48" s="60" t="e">
        <f>C48/Samantekt!F7</f>
        <v>#DIV/0!</v>
      </c>
      <c r="F48" s="111"/>
      <c r="G48" s="65" t="e">
        <f>F48/C48</f>
        <v>#DIV/0!</v>
      </c>
      <c r="H48" s="70">
        <f t="shared" si="3"/>
        <v>0</v>
      </c>
      <c r="I48" s="13"/>
      <c r="J48" s="107"/>
      <c r="K48" s="107"/>
      <c r="L48" s="65" t="e">
        <f>K48/J48</f>
        <v>#DIV/0!</v>
      </c>
    </row>
    <row r="49" spans="1:12" ht="21" hidden="1" customHeight="1" outlineLevel="1">
      <c r="A49" s="537"/>
      <c r="B49" s="18"/>
      <c r="C49" s="105"/>
      <c r="D49" s="69"/>
      <c r="E49" s="61" t="e">
        <f>C49/Samantekt!F7</f>
        <v>#DIV/0!</v>
      </c>
      <c r="F49" s="112"/>
      <c r="G49" s="57" t="e">
        <f>F49/C49</f>
        <v>#DIV/0!</v>
      </c>
      <c r="H49" s="70">
        <f t="shared" si="3"/>
        <v>0</v>
      </c>
      <c r="I49" s="13"/>
      <c r="J49" s="107"/>
      <c r="K49" s="69"/>
      <c r="L49" s="57" t="e">
        <f>K49/J49</f>
        <v>#DIV/0!</v>
      </c>
    </row>
    <row r="50" spans="1:12" ht="17.25" hidden="1" outlineLevel="1" thickBot="1">
      <c r="A50" s="537"/>
      <c r="B50" s="232" t="s">
        <v>88</v>
      </c>
      <c r="C50" s="233">
        <f>SUM(C46:C49)</f>
        <v>0</v>
      </c>
      <c r="D50" s="234">
        <f>SUM(D46:D49)</f>
        <v>0</v>
      </c>
      <c r="E50" s="233" t="e">
        <f>C50/Samantekt!F7</f>
        <v>#DIV/0!</v>
      </c>
      <c r="F50" s="235">
        <f>SUM(F46:F49)</f>
        <v>0</v>
      </c>
      <c r="G50" s="236" t="e">
        <f>F50/C50</f>
        <v>#DIV/0!</v>
      </c>
      <c r="H50" s="233">
        <f>SUM(H46:H49)</f>
        <v>0</v>
      </c>
      <c r="I50" s="237"/>
      <c r="J50" s="234">
        <f>SUM(J46:J49)</f>
        <v>0</v>
      </c>
      <c r="K50" s="234">
        <f>SUM(K46:K49)</f>
        <v>0</v>
      </c>
      <c r="L50" s="238" t="e">
        <f>K50/J50</f>
        <v>#DIV/0!</v>
      </c>
    </row>
    <row r="51" spans="1:12" ht="17.25" hidden="1" outlineLevel="1" thickTop="1">
      <c r="A51" s="81"/>
    </row>
    <row r="52" spans="1:12" ht="36.75" hidden="1" customHeight="1" outlineLevel="1">
      <c r="C52" s="154"/>
      <c r="D52" s="571" t="s">
        <v>95</v>
      </c>
      <c r="E52" s="572"/>
      <c r="F52" s="167"/>
    </row>
    <row r="53" spans="1:12" ht="27" hidden="1" customHeight="1" outlineLevel="1">
      <c r="C53" s="153"/>
      <c r="D53" s="168">
        <f>C50*200/3333</f>
        <v>0</v>
      </c>
      <c r="E53" s="222" t="s">
        <v>90</v>
      </c>
      <c r="F53" s="166"/>
    </row>
    <row r="54" spans="1:12" collapsed="1"/>
    <row r="55" spans="1:12" s="78" customFormat="1" ht="30.75" customHeight="1">
      <c r="A55" s="47"/>
      <c r="B55" s="567">
        <v>2016</v>
      </c>
      <c r="C55" s="567"/>
      <c r="D55" s="567"/>
      <c r="E55" s="567"/>
      <c r="F55" s="567"/>
      <c r="G55" s="567"/>
      <c r="H55" s="567"/>
      <c r="I55" s="567"/>
      <c r="J55" s="567"/>
      <c r="K55" s="567"/>
      <c r="L55" s="567"/>
    </row>
    <row r="56" spans="1:12" ht="30" hidden="1" customHeight="1" outlineLevel="1">
      <c r="A56" s="537">
        <v>2016</v>
      </c>
      <c r="B56" s="568" t="s">
        <v>77</v>
      </c>
      <c r="C56" s="570"/>
      <c r="D56" s="570"/>
      <c r="E56" s="570"/>
      <c r="F56" s="570"/>
      <c r="G56" s="570"/>
      <c r="H56" s="570"/>
      <c r="I56" s="568" t="s">
        <v>78</v>
      </c>
      <c r="J56" s="570"/>
      <c r="K56" s="570"/>
      <c r="L56" s="570"/>
    </row>
    <row r="57" spans="1:12" s="163" customFormat="1" ht="37.5" hidden="1" customHeight="1" outlineLevel="1">
      <c r="A57" s="537"/>
      <c r="B57" s="155" t="s">
        <v>79</v>
      </c>
      <c r="C57" s="156" t="s">
        <v>80</v>
      </c>
      <c r="D57" s="157" t="s">
        <v>81</v>
      </c>
      <c r="E57" s="158" t="s">
        <v>82</v>
      </c>
      <c r="F57" s="156" t="s">
        <v>93</v>
      </c>
      <c r="G57" s="159" t="s">
        <v>84</v>
      </c>
      <c r="H57" s="160" t="s">
        <v>85</v>
      </c>
      <c r="I57" s="155" t="s">
        <v>86</v>
      </c>
      <c r="J57" s="157" t="s">
        <v>81</v>
      </c>
      <c r="K57" s="157" t="s">
        <v>96</v>
      </c>
      <c r="L57" s="162" t="s">
        <v>84</v>
      </c>
    </row>
    <row r="58" spans="1:12" ht="21" hidden="1" customHeight="1" outlineLevel="1">
      <c r="A58" s="537"/>
      <c r="B58" s="10"/>
      <c r="C58" s="106"/>
      <c r="D58" s="107"/>
      <c r="E58" s="53" t="e">
        <f>C58/Samantekt!G7</f>
        <v>#DIV/0!</v>
      </c>
      <c r="F58" s="110"/>
      <c r="G58" s="57" t="e">
        <f>F58/C58</f>
        <v>#DIV/0!</v>
      </c>
      <c r="H58" s="70">
        <f>(C58/1000)*15</f>
        <v>0</v>
      </c>
      <c r="I58" s="13"/>
      <c r="J58" s="107"/>
      <c r="K58" s="107"/>
      <c r="L58" s="57" t="e">
        <f>K58/J58</f>
        <v>#DIV/0!</v>
      </c>
    </row>
    <row r="59" spans="1:12" ht="21" hidden="1" customHeight="1" outlineLevel="1">
      <c r="A59" s="537"/>
      <c r="B59" s="14"/>
      <c r="C59" s="109"/>
      <c r="D59" s="108"/>
      <c r="E59" s="53" t="e">
        <f>C59/Samantekt!G7</f>
        <v>#DIV/0!</v>
      </c>
      <c r="F59" s="110"/>
      <c r="G59" s="57" t="e">
        <f>F59/C59</f>
        <v>#DIV/0!</v>
      </c>
      <c r="H59" s="70">
        <f t="shared" ref="H59:H61" si="4">(C59/1000)*15</f>
        <v>0</v>
      </c>
      <c r="I59" s="15"/>
      <c r="J59" s="107"/>
      <c r="K59" s="108"/>
      <c r="L59" s="57" t="e">
        <f>K59/J59</f>
        <v>#DIV/0!</v>
      </c>
    </row>
    <row r="60" spans="1:12" ht="21" hidden="1" customHeight="1" outlineLevel="1">
      <c r="A60" s="537"/>
      <c r="B60" s="16"/>
      <c r="C60" s="106"/>
      <c r="D60" s="107"/>
      <c r="E60" s="60" t="e">
        <f>C60/Samantekt!G7</f>
        <v>#DIV/0!</v>
      </c>
      <c r="F60" s="111"/>
      <c r="G60" s="65" t="e">
        <f>F60/C60</f>
        <v>#DIV/0!</v>
      </c>
      <c r="H60" s="70">
        <f t="shared" si="4"/>
        <v>0</v>
      </c>
      <c r="I60" s="13"/>
      <c r="J60" s="107"/>
      <c r="K60" s="107"/>
      <c r="L60" s="65" t="e">
        <f>K60/J60</f>
        <v>#DIV/0!</v>
      </c>
    </row>
    <row r="61" spans="1:12" ht="21" hidden="1" customHeight="1" outlineLevel="1">
      <c r="A61" s="537"/>
      <c r="B61" s="18"/>
      <c r="C61" s="105"/>
      <c r="D61" s="69"/>
      <c r="E61" s="61" t="e">
        <f>C61/Samantekt!G7</f>
        <v>#DIV/0!</v>
      </c>
      <c r="F61" s="112"/>
      <c r="G61" s="57" t="e">
        <f>F61/C61</f>
        <v>#DIV/0!</v>
      </c>
      <c r="H61" s="70">
        <f t="shared" si="4"/>
        <v>0</v>
      </c>
      <c r="I61" s="13"/>
      <c r="J61" s="107"/>
      <c r="K61" s="69"/>
      <c r="L61" s="57" t="e">
        <f>K61/J61</f>
        <v>#DIV/0!</v>
      </c>
    </row>
    <row r="62" spans="1:12" ht="17.25" hidden="1" outlineLevel="1" thickBot="1">
      <c r="A62" s="537"/>
      <c r="B62" s="232" t="s">
        <v>88</v>
      </c>
      <c r="C62" s="233">
        <f>SUM(C58:C61)</f>
        <v>0</v>
      </c>
      <c r="D62" s="234">
        <f>SUM(D58:D61)</f>
        <v>0</v>
      </c>
      <c r="E62" s="233" t="e">
        <f>C62/Samantekt!G7</f>
        <v>#DIV/0!</v>
      </c>
      <c r="F62" s="235">
        <f>SUM(F58:F61)</f>
        <v>0</v>
      </c>
      <c r="G62" s="236" t="e">
        <f>F62/C62</f>
        <v>#DIV/0!</v>
      </c>
      <c r="H62" s="233">
        <f>SUM(H58:H61)</f>
        <v>0</v>
      </c>
      <c r="I62" s="237"/>
      <c r="J62" s="234">
        <f>SUM(J58:J61)</f>
        <v>0</v>
      </c>
      <c r="K62" s="234">
        <f>SUM(K58:K61)</f>
        <v>0</v>
      </c>
      <c r="L62" s="238" t="e">
        <f>K62/J62</f>
        <v>#DIV/0!</v>
      </c>
    </row>
    <row r="63" spans="1:12" ht="17.25" hidden="1" outlineLevel="1" thickTop="1">
      <c r="A63" s="81"/>
    </row>
    <row r="64" spans="1:12" ht="38.25" hidden="1" customHeight="1" outlineLevel="1">
      <c r="C64" s="154"/>
      <c r="D64" s="571" t="s">
        <v>97</v>
      </c>
      <c r="E64" s="572"/>
      <c r="F64" s="167"/>
    </row>
    <row r="65" spans="1:17" ht="26.25" hidden="1" customHeight="1" outlineLevel="1">
      <c r="C65" s="153"/>
      <c r="D65" s="168">
        <f>C62*200/3333</f>
        <v>0</v>
      </c>
      <c r="E65" s="222" t="s">
        <v>90</v>
      </c>
      <c r="F65" s="166"/>
    </row>
    <row r="66" spans="1:17" collapsed="1"/>
    <row r="67" spans="1:17" s="78" customFormat="1" ht="30.75" customHeight="1">
      <c r="A67" s="567">
        <v>2017</v>
      </c>
      <c r="B67" s="567"/>
      <c r="C67" s="567"/>
      <c r="D67" s="567"/>
      <c r="E67" s="567"/>
      <c r="F67" s="567"/>
      <c r="G67" s="567"/>
      <c r="H67" s="567"/>
      <c r="I67" s="567"/>
      <c r="J67" s="567"/>
      <c r="K67" s="567"/>
      <c r="L67" s="567"/>
      <c r="M67" s="567"/>
      <c r="N67" s="567"/>
      <c r="O67" s="567"/>
      <c r="P67" s="567"/>
      <c r="Q67" s="567"/>
    </row>
    <row r="68" spans="1:17" ht="30" customHeight="1" outlineLevel="1">
      <c r="A68" s="537">
        <v>2017</v>
      </c>
      <c r="B68" s="568" t="s">
        <v>77</v>
      </c>
      <c r="C68" s="568"/>
      <c r="D68" s="568"/>
      <c r="E68" s="568"/>
      <c r="F68" s="568"/>
      <c r="G68" s="568"/>
      <c r="H68" s="568"/>
      <c r="I68" s="568"/>
      <c r="J68" s="569"/>
      <c r="K68" s="292" t="s">
        <v>78</v>
      </c>
      <c r="L68" s="292"/>
      <c r="M68" s="292"/>
      <c r="N68" s="566"/>
      <c r="O68" s="566"/>
      <c r="P68" s="566"/>
      <c r="Q68" s="566"/>
    </row>
    <row r="69" spans="1:17" s="163" customFormat="1" ht="47.25" outlineLevel="1">
      <c r="A69" s="537"/>
      <c r="B69" s="155" t="s">
        <v>79</v>
      </c>
      <c r="C69" s="156" t="s">
        <v>80</v>
      </c>
      <c r="D69" s="157" t="s">
        <v>81</v>
      </c>
      <c r="E69" s="158" t="s">
        <v>82</v>
      </c>
      <c r="F69" s="156" t="s">
        <v>93</v>
      </c>
      <c r="G69" s="159" t="s">
        <v>84</v>
      </c>
      <c r="H69" s="402" t="s">
        <v>98</v>
      </c>
      <c r="I69" s="402" t="s">
        <v>99</v>
      </c>
      <c r="J69" s="433" t="s">
        <v>100</v>
      </c>
      <c r="K69" s="155" t="s">
        <v>86</v>
      </c>
      <c r="L69" s="157" t="s">
        <v>81</v>
      </c>
      <c r="M69" s="157" t="s">
        <v>101</v>
      </c>
      <c r="N69" s="162" t="s">
        <v>84</v>
      </c>
      <c r="O69" s="402" t="s">
        <v>102</v>
      </c>
      <c r="P69" s="402" t="s">
        <v>99</v>
      </c>
      <c r="Q69" s="402" t="s">
        <v>103</v>
      </c>
    </row>
    <row r="70" spans="1:17" ht="21" customHeight="1" outlineLevel="1">
      <c r="A70" s="537"/>
      <c r="B70" s="10" t="s">
        <v>104</v>
      </c>
      <c r="C70" s="356"/>
      <c r="D70" s="107"/>
      <c r="E70" s="364" t="e">
        <f>C70/Samantekt!H7</f>
        <v>#DIV/0!</v>
      </c>
      <c r="F70" s="384"/>
      <c r="G70" s="350" t="e">
        <f>F70/C70</f>
        <v>#DIV/0!</v>
      </c>
      <c r="H70" s="439"/>
      <c r="I70" s="434" t="e">
        <f>1-(E74/H70)</f>
        <v>#DIV/0!</v>
      </c>
      <c r="J70" s="440">
        <v>0</v>
      </c>
      <c r="K70" s="108"/>
      <c r="L70" s="107"/>
      <c r="M70" s="107"/>
      <c r="N70" s="350" t="e">
        <f>M70/L70</f>
        <v>#DIV/0!</v>
      </c>
      <c r="O70" s="441"/>
      <c r="P70" s="438" t="e">
        <f>N74/O70-1</f>
        <v>#DIV/0!</v>
      </c>
      <c r="Q70" s="441">
        <v>0</v>
      </c>
    </row>
    <row r="71" spans="1:17" ht="21" customHeight="1" outlineLevel="1">
      <c r="A71" s="537"/>
      <c r="B71" s="14"/>
      <c r="C71" s="391"/>
      <c r="D71" s="108"/>
      <c r="E71" s="364" t="e">
        <f>C71/Samantekt!H7</f>
        <v>#DIV/0!</v>
      </c>
      <c r="F71" s="384"/>
      <c r="G71" s="350" t="e">
        <f>F71/C71</f>
        <v>#DIV/0!</v>
      </c>
      <c r="H71" s="435"/>
      <c r="I71" s="435"/>
      <c r="J71" s="436"/>
      <c r="K71" s="108"/>
      <c r="L71" s="107"/>
      <c r="M71" s="108"/>
      <c r="N71" s="350" t="e">
        <f>M71/L71</f>
        <v>#DIV/0!</v>
      </c>
      <c r="O71" s="435"/>
      <c r="P71" s="435"/>
      <c r="Q71" s="435"/>
    </row>
    <row r="72" spans="1:17" ht="21" customHeight="1" outlineLevel="1">
      <c r="A72" s="537"/>
      <c r="B72" s="16"/>
      <c r="C72" s="356"/>
      <c r="D72" s="107"/>
      <c r="E72" s="364" t="e">
        <f>C72/Samantekt!H7</f>
        <v>#DIV/0!</v>
      </c>
      <c r="F72" s="385"/>
      <c r="G72" s="387" t="e">
        <f>F72/C72</f>
        <v>#DIV/0!</v>
      </c>
      <c r="H72" s="435"/>
      <c r="I72" s="435"/>
      <c r="J72" s="436"/>
      <c r="K72" s="108"/>
      <c r="L72" s="107"/>
      <c r="M72" s="107"/>
      <c r="N72" s="350" t="e">
        <f>M72/L72</f>
        <v>#DIV/0!</v>
      </c>
      <c r="O72" s="435"/>
      <c r="P72" s="435"/>
      <c r="Q72" s="435"/>
    </row>
    <row r="73" spans="1:17" ht="21" customHeight="1" outlineLevel="1">
      <c r="A73" s="537"/>
      <c r="B73" s="18"/>
      <c r="C73" s="359"/>
      <c r="D73" s="69"/>
      <c r="E73" s="364" t="e">
        <f>C73/Samantekt!H7</f>
        <v>#DIV/0!</v>
      </c>
      <c r="F73" s="386"/>
      <c r="G73" s="350" t="e">
        <f>F73/C73</f>
        <v>#DIV/0!</v>
      </c>
      <c r="H73" s="435"/>
      <c r="I73" s="435"/>
      <c r="J73" s="437"/>
      <c r="K73" s="108"/>
      <c r="L73" s="107"/>
      <c r="M73" s="69"/>
      <c r="N73" s="350" t="e">
        <f t="shared" ref="N73" si="5">M73/L73</f>
        <v>#DIV/0!</v>
      </c>
      <c r="O73" s="435"/>
      <c r="P73" s="435"/>
      <c r="Q73" s="435"/>
    </row>
    <row r="74" spans="1:17" ht="17.25" outlineLevel="1" thickBot="1">
      <c r="A74" s="537"/>
      <c r="B74" s="232" t="s">
        <v>88</v>
      </c>
      <c r="C74" s="390">
        <f>SUM(C70:C73)</f>
        <v>0</v>
      </c>
      <c r="D74" s="234">
        <f>SUM(D70:D73)</f>
        <v>0</v>
      </c>
      <c r="E74" s="390" t="e">
        <f>C74/Samantekt!H7</f>
        <v>#DIV/0!</v>
      </c>
      <c r="F74" s="246">
        <f>SUM(F70:F73)</f>
        <v>0</v>
      </c>
      <c r="G74" s="388" t="e">
        <f>F74/C74</f>
        <v>#DIV/0!</v>
      </c>
      <c r="H74" s="424"/>
      <c r="I74" s="424"/>
      <c r="J74" s="425"/>
      <c r="K74" s="237"/>
      <c r="L74" s="234">
        <f>SUM(L70:L73)</f>
        <v>0</v>
      </c>
      <c r="M74" s="234">
        <f>SUM(M70:M73)</f>
        <v>0</v>
      </c>
      <c r="N74" s="392" t="e">
        <f>M74/L74</f>
        <v>#DIV/0!</v>
      </c>
      <c r="O74" s="424"/>
      <c r="P74" s="424"/>
      <c r="Q74" s="424"/>
    </row>
    <row r="75" spans="1:17" ht="17.25" outlineLevel="1" thickTop="1">
      <c r="A75" s="81"/>
      <c r="I75" s="323"/>
    </row>
    <row r="76" spans="1:17" s="78" customFormat="1" ht="30.75" customHeight="1">
      <c r="A76" s="567">
        <v>2018</v>
      </c>
      <c r="B76" s="567"/>
      <c r="C76" s="567"/>
      <c r="D76" s="567"/>
      <c r="E76" s="567"/>
      <c r="F76" s="567"/>
      <c r="G76" s="567"/>
      <c r="H76" s="567"/>
      <c r="I76" s="567"/>
      <c r="J76" s="567"/>
      <c r="K76" s="567"/>
      <c r="L76" s="567"/>
      <c r="M76" s="567"/>
      <c r="N76" s="567"/>
      <c r="O76" s="567"/>
      <c r="P76" s="567"/>
      <c r="Q76" s="567"/>
    </row>
    <row r="77" spans="1:17" ht="30" hidden="1" customHeight="1" outlineLevel="1">
      <c r="A77" s="537">
        <v>2018</v>
      </c>
      <c r="B77" s="568" t="s">
        <v>77</v>
      </c>
      <c r="C77" s="568"/>
      <c r="D77" s="568"/>
      <c r="E77" s="568"/>
      <c r="F77" s="568"/>
      <c r="G77" s="568"/>
      <c r="H77" s="568"/>
      <c r="I77" s="568"/>
      <c r="J77" s="569"/>
      <c r="K77" s="292" t="s">
        <v>78</v>
      </c>
      <c r="L77" s="292"/>
      <c r="M77" s="292"/>
      <c r="N77" s="566"/>
      <c r="O77" s="566"/>
      <c r="P77" s="566"/>
      <c r="Q77" s="566"/>
    </row>
    <row r="78" spans="1:17" s="163" customFormat="1" ht="47.25" hidden="1" outlineLevel="1">
      <c r="A78" s="537"/>
      <c r="B78" s="155" t="s">
        <v>79</v>
      </c>
      <c r="C78" s="156" t="s">
        <v>80</v>
      </c>
      <c r="D78" s="157" t="s">
        <v>81</v>
      </c>
      <c r="E78" s="158" t="s">
        <v>82</v>
      </c>
      <c r="F78" s="156" t="s">
        <v>93</v>
      </c>
      <c r="G78" s="159" t="s">
        <v>84</v>
      </c>
      <c r="H78" s="402" t="s">
        <v>100</v>
      </c>
      <c r="I78" s="402" t="s">
        <v>105</v>
      </c>
      <c r="J78" s="433" t="s">
        <v>106</v>
      </c>
      <c r="K78" s="155" t="s">
        <v>86</v>
      </c>
      <c r="L78" s="157" t="s">
        <v>81</v>
      </c>
      <c r="M78" s="157" t="s">
        <v>101</v>
      </c>
      <c r="N78" s="162" t="s">
        <v>84</v>
      </c>
      <c r="O78" s="402" t="s">
        <v>103</v>
      </c>
      <c r="P78" s="402" t="s">
        <v>105</v>
      </c>
      <c r="Q78" s="402" t="s">
        <v>107</v>
      </c>
    </row>
    <row r="79" spans="1:17" ht="21" hidden="1" customHeight="1" outlineLevel="1">
      <c r="A79" s="537"/>
      <c r="B79" s="10" t="s">
        <v>104</v>
      </c>
      <c r="C79" s="356"/>
      <c r="D79" s="107"/>
      <c r="E79" s="364" t="e">
        <f>C79/Samantekt!I7</f>
        <v>#DIV/0!</v>
      </c>
      <c r="F79" s="384"/>
      <c r="G79" s="350" t="e">
        <f>F79/C79</f>
        <v>#DIV/0!</v>
      </c>
      <c r="H79" s="439">
        <v>0</v>
      </c>
      <c r="I79" s="434" t="e">
        <f>1-(E83/H79)</f>
        <v>#DIV/0!</v>
      </c>
      <c r="J79" s="440"/>
      <c r="K79" s="108"/>
      <c r="L79" s="107"/>
      <c r="M79" s="107"/>
      <c r="N79" s="350" t="e">
        <f>M79/L79</f>
        <v>#DIV/0!</v>
      </c>
      <c r="O79" s="441">
        <f>Q70</f>
        <v>0</v>
      </c>
      <c r="P79" s="438" t="e">
        <f>N83/O79-1</f>
        <v>#DIV/0!</v>
      </c>
      <c r="Q79" s="441">
        <v>0</v>
      </c>
    </row>
    <row r="80" spans="1:17" ht="21" hidden="1" customHeight="1" outlineLevel="1">
      <c r="A80" s="537"/>
      <c r="B80" s="14"/>
      <c r="C80" s="391"/>
      <c r="D80" s="108"/>
      <c r="E80" s="364" t="e">
        <f>C80/Samantekt!I7</f>
        <v>#DIV/0!</v>
      </c>
      <c r="F80" s="384"/>
      <c r="G80" s="350" t="e">
        <f>F80/C80</f>
        <v>#DIV/0!</v>
      </c>
      <c r="H80" s="435"/>
      <c r="I80" s="435"/>
      <c r="J80" s="436"/>
      <c r="K80" s="108"/>
      <c r="L80" s="107"/>
      <c r="M80" s="108"/>
      <c r="N80" s="350" t="e">
        <f>M80/L80</f>
        <v>#DIV/0!</v>
      </c>
      <c r="O80" s="435"/>
      <c r="P80" s="435"/>
      <c r="Q80" s="435"/>
    </row>
    <row r="81" spans="1:17" ht="21" hidden="1" customHeight="1" outlineLevel="1">
      <c r="A81" s="537"/>
      <c r="B81" s="16"/>
      <c r="C81" s="356"/>
      <c r="D81" s="107"/>
      <c r="E81" s="364" t="e">
        <f>C81/Samantekt!I7</f>
        <v>#DIV/0!</v>
      </c>
      <c r="F81" s="385"/>
      <c r="G81" s="387" t="e">
        <f>F81/C81</f>
        <v>#DIV/0!</v>
      </c>
      <c r="H81" s="435"/>
      <c r="I81" s="435"/>
      <c r="J81" s="436"/>
      <c r="K81" s="108"/>
      <c r="L81" s="107"/>
      <c r="M81" s="107"/>
      <c r="N81" s="350" t="e">
        <f>M81/L81</f>
        <v>#DIV/0!</v>
      </c>
      <c r="O81" s="435"/>
      <c r="P81" s="435"/>
      <c r="Q81" s="435"/>
    </row>
    <row r="82" spans="1:17" ht="21" hidden="1" customHeight="1" outlineLevel="1">
      <c r="A82" s="537"/>
      <c r="B82" s="18"/>
      <c r="C82" s="359"/>
      <c r="D82" s="69"/>
      <c r="E82" s="364" t="e">
        <f>C82/Samantekt!I7</f>
        <v>#DIV/0!</v>
      </c>
      <c r="F82" s="386"/>
      <c r="G82" s="350" t="e">
        <f>F82/C82</f>
        <v>#DIV/0!</v>
      </c>
      <c r="H82" s="435"/>
      <c r="I82" s="435"/>
      <c r="J82" s="437"/>
      <c r="K82" s="108"/>
      <c r="L82" s="107"/>
      <c r="M82" s="69"/>
      <c r="N82" s="350" t="e">
        <f>M82/L82</f>
        <v>#DIV/0!</v>
      </c>
      <c r="O82" s="435"/>
      <c r="P82" s="435"/>
      <c r="Q82" s="435"/>
    </row>
    <row r="83" spans="1:17" ht="17.25" hidden="1" outlineLevel="1" thickBot="1">
      <c r="A83" s="537"/>
      <c r="B83" s="232" t="s">
        <v>88</v>
      </c>
      <c r="C83" s="390">
        <f>SUM(C79:C82)</f>
        <v>0</v>
      </c>
      <c r="D83" s="234">
        <f>SUM(D79:D82)</f>
        <v>0</v>
      </c>
      <c r="E83" s="390" t="e">
        <f>C83/Samantekt!I7</f>
        <v>#DIV/0!</v>
      </c>
      <c r="F83" s="246">
        <f>SUM(F79:F82)</f>
        <v>0</v>
      </c>
      <c r="G83" s="388" t="e">
        <f>F83/C83</f>
        <v>#DIV/0!</v>
      </c>
      <c r="H83" s="424"/>
      <c r="I83" s="424"/>
      <c r="J83" s="425"/>
      <c r="K83" s="237"/>
      <c r="L83" s="234">
        <f>SUM(L79:L82)</f>
        <v>0</v>
      </c>
      <c r="M83" s="234">
        <f>SUM(M79:M82)</f>
        <v>0</v>
      </c>
      <c r="N83" s="392" t="e">
        <f>M83/L83</f>
        <v>#DIV/0!</v>
      </c>
      <c r="O83" s="424"/>
      <c r="P83" s="424"/>
      <c r="Q83" s="424"/>
    </row>
    <row r="84" spans="1:17" collapsed="1"/>
    <row r="85" spans="1:17" s="78" customFormat="1" ht="30.75" customHeight="1">
      <c r="A85" s="567">
        <v>2019</v>
      </c>
      <c r="B85" s="567"/>
      <c r="C85" s="567"/>
      <c r="D85" s="567"/>
      <c r="E85" s="567"/>
      <c r="F85" s="567"/>
      <c r="G85" s="567"/>
      <c r="H85" s="567"/>
      <c r="I85" s="567"/>
      <c r="J85" s="567"/>
      <c r="K85" s="567"/>
      <c r="L85" s="567"/>
      <c r="M85" s="567"/>
      <c r="N85" s="567"/>
      <c r="O85" s="567"/>
      <c r="P85" s="567"/>
      <c r="Q85" s="567"/>
    </row>
    <row r="86" spans="1:17" ht="30" hidden="1" customHeight="1" outlineLevel="1">
      <c r="A86" s="537">
        <v>2019</v>
      </c>
      <c r="B86" s="568" t="s">
        <v>77</v>
      </c>
      <c r="C86" s="568"/>
      <c r="D86" s="568"/>
      <c r="E86" s="568"/>
      <c r="F86" s="568"/>
      <c r="G86" s="568"/>
      <c r="H86" s="568"/>
      <c r="I86" s="568"/>
      <c r="J86" s="569"/>
      <c r="K86" s="292" t="s">
        <v>78</v>
      </c>
      <c r="L86" s="292"/>
      <c r="M86" s="292"/>
      <c r="N86" s="566"/>
      <c r="O86" s="566"/>
      <c r="P86" s="566"/>
      <c r="Q86" s="566"/>
    </row>
    <row r="87" spans="1:17" s="163" customFormat="1" ht="47.25" hidden="1" outlineLevel="1">
      <c r="A87" s="537"/>
      <c r="B87" s="155" t="s">
        <v>79</v>
      </c>
      <c r="C87" s="156" t="s">
        <v>80</v>
      </c>
      <c r="D87" s="157" t="s">
        <v>81</v>
      </c>
      <c r="E87" s="158" t="s">
        <v>82</v>
      </c>
      <c r="F87" s="156" t="s">
        <v>93</v>
      </c>
      <c r="G87" s="159" t="s">
        <v>84</v>
      </c>
      <c r="H87" s="402" t="s">
        <v>106</v>
      </c>
      <c r="I87" s="402" t="s">
        <v>108</v>
      </c>
      <c r="J87" s="433" t="s">
        <v>109</v>
      </c>
      <c r="K87" s="155" t="s">
        <v>86</v>
      </c>
      <c r="L87" s="157" t="s">
        <v>81</v>
      </c>
      <c r="M87" s="157" t="s">
        <v>101</v>
      </c>
      <c r="N87" s="162" t="s">
        <v>84</v>
      </c>
      <c r="O87" s="402" t="s">
        <v>107</v>
      </c>
      <c r="P87" s="402" t="s">
        <v>108</v>
      </c>
      <c r="Q87" s="402" t="s">
        <v>110</v>
      </c>
    </row>
    <row r="88" spans="1:17" ht="21" hidden="1" customHeight="1" outlineLevel="1">
      <c r="A88" s="537"/>
      <c r="B88" s="10" t="s">
        <v>104</v>
      </c>
      <c r="C88" s="356"/>
      <c r="D88" s="107"/>
      <c r="E88" s="364" t="e">
        <f>C88/Samantekt!J7</f>
        <v>#DIV/0!</v>
      </c>
      <c r="F88" s="384"/>
      <c r="G88" s="350" t="e">
        <f>F88/C88</f>
        <v>#DIV/0!</v>
      </c>
      <c r="H88" s="440">
        <v>0</v>
      </c>
      <c r="I88" s="434" t="e">
        <f>1-(E92/H88)</f>
        <v>#DIV/0!</v>
      </c>
      <c r="J88" s="440">
        <v>0</v>
      </c>
      <c r="K88" s="108"/>
      <c r="L88" s="107"/>
      <c r="M88" s="107"/>
      <c r="N88" s="350" t="e">
        <f>M88/L88</f>
        <v>#DIV/0!</v>
      </c>
      <c r="O88" s="441">
        <v>0</v>
      </c>
      <c r="P88" s="438" t="e">
        <f>N92/O88-1</f>
        <v>#DIV/0!</v>
      </c>
      <c r="Q88" s="441">
        <v>0</v>
      </c>
    </row>
    <row r="89" spans="1:17" ht="21" hidden="1" customHeight="1" outlineLevel="1">
      <c r="A89" s="537"/>
      <c r="B89" s="14"/>
      <c r="C89" s="391"/>
      <c r="D89" s="108"/>
      <c r="E89" s="364" t="e">
        <f>C89/Samantekt!J7</f>
        <v>#DIV/0!</v>
      </c>
      <c r="F89" s="384"/>
      <c r="G89" s="350" t="e">
        <f>F89/C89</f>
        <v>#DIV/0!</v>
      </c>
      <c r="H89" s="435"/>
      <c r="I89" s="435"/>
      <c r="J89" s="436"/>
      <c r="K89" s="108"/>
      <c r="L89" s="107"/>
      <c r="M89" s="108"/>
      <c r="N89" s="350" t="e">
        <f>M89/L89</f>
        <v>#DIV/0!</v>
      </c>
      <c r="O89" s="435"/>
      <c r="P89" s="435"/>
      <c r="Q89" s="435"/>
    </row>
    <row r="90" spans="1:17" ht="21" hidden="1" customHeight="1" outlineLevel="1">
      <c r="A90" s="537"/>
      <c r="B90" s="16"/>
      <c r="C90" s="356"/>
      <c r="D90" s="107"/>
      <c r="E90" s="364" t="e">
        <f>C90/Samantekt!J7</f>
        <v>#DIV/0!</v>
      </c>
      <c r="F90" s="385"/>
      <c r="G90" s="387" t="e">
        <f>F90/C90</f>
        <v>#DIV/0!</v>
      </c>
      <c r="H90" s="435"/>
      <c r="I90" s="435"/>
      <c r="J90" s="436"/>
      <c r="K90" s="108"/>
      <c r="L90" s="107"/>
      <c r="M90" s="107"/>
      <c r="N90" s="350" t="e">
        <f>M90/L90</f>
        <v>#DIV/0!</v>
      </c>
      <c r="O90" s="435"/>
      <c r="P90" s="435"/>
      <c r="Q90" s="435"/>
    </row>
    <row r="91" spans="1:17" ht="21" hidden="1" customHeight="1" outlineLevel="1">
      <c r="A91" s="537"/>
      <c r="B91" s="18"/>
      <c r="C91" s="359"/>
      <c r="D91" s="69"/>
      <c r="E91" s="364" t="e">
        <f>C91/Samantekt!J7</f>
        <v>#DIV/0!</v>
      </c>
      <c r="F91" s="386"/>
      <c r="G91" s="350" t="e">
        <f>F91/C91</f>
        <v>#DIV/0!</v>
      </c>
      <c r="H91" s="435"/>
      <c r="I91" s="435"/>
      <c r="J91" s="437"/>
      <c r="K91" s="108"/>
      <c r="L91" s="107"/>
      <c r="M91" s="69"/>
      <c r="N91" s="350" t="e">
        <f>M91/L91</f>
        <v>#DIV/0!</v>
      </c>
      <c r="O91" s="435"/>
      <c r="P91" s="435"/>
      <c r="Q91" s="435"/>
    </row>
    <row r="92" spans="1:17" ht="17.25" hidden="1" outlineLevel="1" thickBot="1">
      <c r="A92" s="537"/>
      <c r="B92" s="232" t="s">
        <v>88</v>
      </c>
      <c r="C92" s="390">
        <f>SUM(C88:C91)</f>
        <v>0</v>
      </c>
      <c r="D92" s="234">
        <f>SUM(D88:D91)</f>
        <v>0</v>
      </c>
      <c r="E92" s="390" t="e">
        <f>C92/Samantekt!J7</f>
        <v>#DIV/0!</v>
      </c>
      <c r="F92" s="246">
        <f>SUM(F88:F91)</f>
        <v>0</v>
      </c>
      <c r="G92" s="388" t="e">
        <f>F92/C92</f>
        <v>#DIV/0!</v>
      </c>
      <c r="H92" s="424"/>
      <c r="I92" s="424"/>
      <c r="J92" s="425"/>
      <c r="K92" s="237"/>
      <c r="L92" s="234">
        <f>SUM(L88:L91)</f>
        <v>0</v>
      </c>
      <c r="M92" s="234">
        <f>SUM(M88:M91)</f>
        <v>0</v>
      </c>
      <c r="N92" s="392" t="e">
        <f>M92/L92</f>
        <v>#DIV/0!</v>
      </c>
      <c r="O92" s="424"/>
      <c r="P92" s="424"/>
      <c r="Q92" s="424"/>
    </row>
    <row r="93" spans="1:17" collapsed="1"/>
    <row r="94" spans="1:17"/>
    <row r="95" spans="1:17" s="78" customFormat="1" ht="30.75" customHeight="1">
      <c r="A95" s="567">
        <v>2020</v>
      </c>
      <c r="B95" s="567"/>
      <c r="C95" s="567"/>
      <c r="D95" s="567"/>
      <c r="E95" s="567"/>
      <c r="F95" s="567"/>
      <c r="G95" s="567"/>
      <c r="H95" s="567"/>
      <c r="I95" s="567"/>
      <c r="J95" s="567"/>
      <c r="K95" s="567"/>
      <c r="L95" s="567"/>
      <c r="M95" s="567"/>
      <c r="N95" s="567"/>
      <c r="O95" s="567"/>
      <c r="P95" s="567"/>
      <c r="Q95" s="567"/>
    </row>
    <row r="96" spans="1:17" ht="30" hidden="1" customHeight="1" outlineLevel="1">
      <c r="A96" s="537">
        <v>2020</v>
      </c>
      <c r="B96" s="568" t="s">
        <v>77</v>
      </c>
      <c r="C96" s="568"/>
      <c r="D96" s="568"/>
      <c r="E96" s="568"/>
      <c r="F96" s="568"/>
      <c r="G96" s="568"/>
      <c r="H96" s="568"/>
      <c r="I96" s="568"/>
      <c r="J96" s="569"/>
      <c r="K96" s="292" t="s">
        <v>78</v>
      </c>
      <c r="L96" s="292"/>
      <c r="M96" s="292"/>
      <c r="N96" s="566"/>
      <c r="O96" s="566"/>
      <c r="P96" s="566"/>
      <c r="Q96" s="566"/>
    </row>
    <row r="97" spans="1:17" s="163" customFormat="1" ht="47.25" hidden="1" outlineLevel="1">
      <c r="A97" s="537"/>
      <c r="B97" s="155" t="s">
        <v>79</v>
      </c>
      <c r="C97" s="156" t="s">
        <v>80</v>
      </c>
      <c r="D97" s="157" t="s">
        <v>81</v>
      </c>
      <c r="E97" s="158" t="s">
        <v>82</v>
      </c>
      <c r="F97" s="156" t="s">
        <v>93</v>
      </c>
      <c r="G97" s="159" t="s">
        <v>84</v>
      </c>
      <c r="H97" s="402" t="s">
        <v>109</v>
      </c>
      <c r="I97" s="402" t="s">
        <v>111</v>
      </c>
      <c r="J97" s="433" t="s">
        <v>112</v>
      </c>
      <c r="K97" s="155" t="s">
        <v>86</v>
      </c>
      <c r="L97" s="157" t="s">
        <v>81</v>
      </c>
      <c r="M97" s="157" t="s">
        <v>101</v>
      </c>
      <c r="N97" s="162" t="s">
        <v>84</v>
      </c>
      <c r="O97" s="402" t="s">
        <v>110</v>
      </c>
      <c r="P97" s="402" t="s">
        <v>111</v>
      </c>
      <c r="Q97" s="402" t="s">
        <v>113</v>
      </c>
    </row>
    <row r="98" spans="1:17" ht="21" hidden="1" customHeight="1" outlineLevel="1">
      <c r="A98" s="537"/>
      <c r="B98" s="10" t="s">
        <v>104</v>
      </c>
      <c r="C98" s="356"/>
      <c r="D98" s="107"/>
      <c r="E98" s="364" t="e">
        <f>C98/Samantekt!K7</f>
        <v>#DIV/0!</v>
      </c>
      <c r="F98" s="384"/>
      <c r="G98" s="350" t="e">
        <f>F98/C98</f>
        <v>#DIV/0!</v>
      </c>
      <c r="H98" s="439">
        <f>J88</f>
        <v>0</v>
      </c>
      <c r="I98" s="434" t="e">
        <f>1-(E102/H98)</f>
        <v>#DIV/0!</v>
      </c>
      <c r="J98" s="440">
        <v>0</v>
      </c>
      <c r="K98" s="108"/>
      <c r="L98" s="107"/>
      <c r="M98" s="107"/>
      <c r="N98" s="350" t="e">
        <f>M98/L98</f>
        <v>#DIV/0!</v>
      </c>
      <c r="O98" s="441">
        <f>Q88</f>
        <v>0</v>
      </c>
      <c r="P98" s="438" t="e">
        <f>N102/O98-1</f>
        <v>#DIV/0!</v>
      </c>
      <c r="Q98" s="441">
        <v>0</v>
      </c>
    </row>
    <row r="99" spans="1:17" ht="21" hidden="1" customHeight="1" outlineLevel="1">
      <c r="A99" s="537"/>
      <c r="B99" s="14"/>
      <c r="C99" s="391"/>
      <c r="D99" s="108"/>
      <c r="E99" s="364" t="e">
        <f>C99/Samantekt!K7</f>
        <v>#DIV/0!</v>
      </c>
      <c r="F99" s="384"/>
      <c r="G99" s="350" t="e">
        <f>F99/C99</f>
        <v>#DIV/0!</v>
      </c>
      <c r="H99" s="435"/>
      <c r="I99" s="435"/>
      <c r="J99" s="436"/>
      <c r="K99" s="108"/>
      <c r="L99" s="107"/>
      <c r="M99" s="108"/>
      <c r="N99" s="350" t="e">
        <f>M99/L99</f>
        <v>#DIV/0!</v>
      </c>
      <c r="O99" s="435"/>
      <c r="P99" s="435"/>
      <c r="Q99" s="435"/>
    </row>
    <row r="100" spans="1:17" ht="21" hidden="1" customHeight="1" outlineLevel="1">
      <c r="A100" s="537"/>
      <c r="B100" s="16"/>
      <c r="C100" s="356"/>
      <c r="D100" s="107"/>
      <c r="E100" s="364" t="e">
        <f>C100/Samantekt!K7</f>
        <v>#DIV/0!</v>
      </c>
      <c r="F100" s="385"/>
      <c r="G100" s="387" t="e">
        <f>F100/C100</f>
        <v>#DIV/0!</v>
      </c>
      <c r="H100" s="435"/>
      <c r="I100" s="435"/>
      <c r="J100" s="436"/>
      <c r="K100" s="108"/>
      <c r="L100" s="107"/>
      <c r="M100" s="107"/>
      <c r="N100" s="350" t="e">
        <f>M100/L100</f>
        <v>#DIV/0!</v>
      </c>
      <c r="O100" s="435"/>
      <c r="P100" s="435"/>
      <c r="Q100" s="435"/>
    </row>
    <row r="101" spans="1:17" ht="21" hidden="1" customHeight="1" outlineLevel="1">
      <c r="A101" s="537"/>
      <c r="B101" s="18"/>
      <c r="C101" s="359"/>
      <c r="D101" s="69"/>
      <c r="E101" s="364" t="e">
        <f>C101/Samantekt!K7</f>
        <v>#DIV/0!</v>
      </c>
      <c r="F101" s="386"/>
      <c r="G101" s="350" t="e">
        <f>F101/C101</f>
        <v>#DIV/0!</v>
      </c>
      <c r="H101" s="435"/>
      <c r="I101" s="435"/>
      <c r="J101" s="437"/>
      <c r="K101" s="108"/>
      <c r="L101" s="107"/>
      <c r="M101" s="69"/>
      <c r="N101" s="350" t="e">
        <f>M101/L101</f>
        <v>#DIV/0!</v>
      </c>
      <c r="O101" s="435"/>
      <c r="P101" s="435"/>
      <c r="Q101" s="435"/>
    </row>
    <row r="102" spans="1:17" ht="17.25" hidden="1" outlineLevel="1" thickBot="1">
      <c r="A102" s="537"/>
      <c r="B102" s="232" t="s">
        <v>88</v>
      </c>
      <c r="C102" s="390">
        <f>SUM(C98:C101)</f>
        <v>0</v>
      </c>
      <c r="D102" s="234">
        <f>SUM(D98:D101)</f>
        <v>0</v>
      </c>
      <c r="E102" s="390" t="e">
        <f>C102/Samantekt!K7</f>
        <v>#DIV/0!</v>
      </c>
      <c r="F102" s="246">
        <f>SUM(F98:F101)</f>
        <v>0</v>
      </c>
      <c r="G102" s="388" t="e">
        <f>F102/C102</f>
        <v>#DIV/0!</v>
      </c>
      <c r="H102" s="424"/>
      <c r="I102" s="424"/>
      <c r="J102" s="425"/>
      <c r="K102" s="237"/>
      <c r="L102" s="234">
        <f>SUM(L98:L101)</f>
        <v>0</v>
      </c>
      <c r="M102" s="234">
        <f>SUM(M98:M101)</f>
        <v>0</v>
      </c>
      <c r="N102" s="392" t="e">
        <f>M102/L102</f>
        <v>#DIV/0!</v>
      </c>
      <c r="O102" s="424"/>
      <c r="P102" s="424"/>
      <c r="Q102" s="424"/>
    </row>
    <row r="103" spans="1:17" collapsed="1"/>
  </sheetData>
  <sheetProtection formatCells="0" formatColumns="0" formatRows="0" insertColumns="0" insertRows="0" insertHyperlinks="0" deleteColumns="0" deleteRows="0" sort="0" autoFilter="0" pivotTables="0"/>
  <mergeCells count="45">
    <mergeCell ref="A86:A92"/>
    <mergeCell ref="B86:J86"/>
    <mergeCell ref="N86:Q86"/>
    <mergeCell ref="A95:Q95"/>
    <mergeCell ref="A96:A102"/>
    <mergeCell ref="B96:J96"/>
    <mergeCell ref="N96:Q96"/>
    <mergeCell ref="A76:Q76"/>
    <mergeCell ref="A77:A83"/>
    <mergeCell ref="B77:J77"/>
    <mergeCell ref="N77:Q77"/>
    <mergeCell ref="A85:Q85"/>
    <mergeCell ref="A8:A14"/>
    <mergeCell ref="I8:L8"/>
    <mergeCell ref="B2:B4"/>
    <mergeCell ref="B5:H5"/>
    <mergeCell ref="B8:H8"/>
    <mergeCell ref="B7:L7"/>
    <mergeCell ref="C3:L4"/>
    <mergeCell ref="C2:L2"/>
    <mergeCell ref="D16:E16"/>
    <mergeCell ref="D28:E28"/>
    <mergeCell ref="D40:E40"/>
    <mergeCell ref="D52:E52"/>
    <mergeCell ref="A20:A26"/>
    <mergeCell ref="B20:H20"/>
    <mergeCell ref="A32:A38"/>
    <mergeCell ref="B32:H32"/>
    <mergeCell ref="A44:A50"/>
    <mergeCell ref="B44:H44"/>
    <mergeCell ref="B19:L19"/>
    <mergeCell ref="B31:L31"/>
    <mergeCell ref="B43:L43"/>
    <mergeCell ref="N68:Q68"/>
    <mergeCell ref="A67:Q67"/>
    <mergeCell ref="B68:J68"/>
    <mergeCell ref="A68:A74"/>
    <mergeCell ref="I20:L20"/>
    <mergeCell ref="D64:E64"/>
    <mergeCell ref="A56:A62"/>
    <mergeCell ref="B55:L55"/>
    <mergeCell ref="I56:L56"/>
    <mergeCell ref="I32:L32"/>
    <mergeCell ref="I44:L44"/>
    <mergeCell ref="B56:H56"/>
  </mergeCells>
  <conditionalFormatting sqref="E10 E13:E14">
    <cfRule type="containsErrors" dxfId="2756" priority="1293">
      <formula>ISERROR(E10)</formula>
    </cfRule>
  </conditionalFormatting>
  <conditionalFormatting sqref="E14">
    <cfRule type="containsErrors" dxfId="2755" priority="1292">
      <formula>ISERROR(E14)</formula>
    </cfRule>
  </conditionalFormatting>
  <conditionalFormatting sqref="E11">
    <cfRule type="containsErrors" dxfId="2754" priority="1111">
      <formula>ISERROR(E11)</formula>
    </cfRule>
  </conditionalFormatting>
  <conditionalFormatting sqref="E12">
    <cfRule type="containsErrors" dxfId="2753" priority="1109">
      <formula>ISERROR(E12)</formula>
    </cfRule>
  </conditionalFormatting>
  <conditionalFormatting sqref="J14:K14 C14:F14 E10:E13 H10:H14">
    <cfRule type="cellIs" dxfId="2752" priority="1099" operator="equal">
      <formula>0</formula>
    </cfRule>
  </conditionalFormatting>
  <conditionalFormatting sqref="E10:E14">
    <cfRule type="containsErrors" dxfId="2751" priority="1095">
      <formula>ISERROR(E10)</formula>
    </cfRule>
  </conditionalFormatting>
  <conditionalFormatting sqref="E22 E25">
    <cfRule type="containsErrors" dxfId="2750" priority="847">
      <formula>ISERROR(E22)</formula>
    </cfRule>
  </conditionalFormatting>
  <conditionalFormatting sqref="E23">
    <cfRule type="containsErrors" dxfId="2749" priority="842">
      <formula>ISERROR(E23)</formula>
    </cfRule>
  </conditionalFormatting>
  <conditionalFormatting sqref="E24">
    <cfRule type="containsErrors" dxfId="2748" priority="840">
      <formula>ISERROR(E24)</formula>
    </cfRule>
  </conditionalFormatting>
  <conditionalFormatting sqref="E34 E37">
    <cfRule type="containsErrors" dxfId="2747" priority="781">
      <formula>ISERROR(E34)</formula>
    </cfRule>
  </conditionalFormatting>
  <conditionalFormatting sqref="E22:E25">
    <cfRule type="cellIs" dxfId="2746" priority="838" operator="equal">
      <formula>0</formula>
    </cfRule>
  </conditionalFormatting>
  <conditionalFormatting sqref="E22:E25">
    <cfRule type="containsErrors" dxfId="2745" priority="629">
      <formula>ISERROR(E22)</formula>
    </cfRule>
    <cfRule type="containsErrors" dxfId="2744" priority="834">
      <formula>ISERROR(E22)</formula>
    </cfRule>
  </conditionalFormatting>
  <conditionalFormatting sqref="E49">
    <cfRule type="containsErrors" dxfId="2743" priority="715">
      <formula>ISERROR(E49)</formula>
    </cfRule>
  </conditionalFormatting>
  <conditionalFormatting sqref="E35">
    <cfRule type="containsErrors" dxfId="2742" priority="776">
      <formula>ISERROR(E35)</formula>
    </cfRule>
  </conditionalFormatting>
  <conditionalFormatting sqref="E36">
    <cfRule type="containsErrors" dxfId="2741" priority="774">
      <formula>ISERROR(E36)</formula>
    </cfRule>
  </conditionalFormatting>
  <conditionalFormatting sqref="E34:E37">
    <cfRule type="cellIs" dxfId="2740" priority="772" operator="equal">
      <formula>0</formula>
    </cfRule>
  </conditionalFormatting>
  <conditionalFormatting sqref="E34:E37">
    <cfRule type="containsErrors" dxfId="2739" priority="768">
      <formula>ISERROR(E34)</formula>
    </cfRule>
  </conditionalFormatting>
  <conditionalFormatting sqref="E47">
    <cfRule type="containsErrors" dxfId="2738" priority="710">
      <formula>ISERROR(E47)</formula>
    </cfRule>
  </conditionalFormatting>
  <conditionalFormatting sqref="E48">
    <cfRule type="containsErrors" dxfId="2737" priority="708">
      <formula>ISERROR(E48)</formula>
    </cfRule>
  </conditionalFormatting>
  <conditionalFormatting sqref="E47:E49">
    <cfRule type="cellIs" dxfId="2736" priority="706" operator="equal">
      <formula>0</formula>
    </cfRule>
  </conditionalFormatting>
  <conditionalFormatting sqref="E47:E49">
    <cfRule type="containsErrors" dxfId="2735" priority="702">
      <formula>ISERROR(E47)</formula>
    </cfRule>
  </conditionalFormatting>
  <conditionalFormatting sqref="E34">
    <cfRule type="containsErrors" dxfId="2734" priority="443">
      <formula>ISERROR(E34)</formula>
    </cfRule>
    <cfRule type="containsErrors" dxfId="2733" priority="647">
      <formula>ISERROR(E34)</formula>
    </cfRule>
  </conditionalFormatting>
  <conditionalFormatting sqref="E22">
    <cfRule type="containsErrors" dxfId="2732" priority="646">
      <formula>ISERROR(E22)</formula>
    </cfRule>
  </conditionalFormatting>
  <conditionalFormatting sqref="E10">
    <cfRule type="containsErrors" dxfId="2731" priority="586">
      <formula>ISERROR(E10)</formula>
    </cfRule>
    <cfRule type="containsErrors" dxfId="2730" priority="645">
      <formula>ISERROR(E10)</formula>
    </cfRule>
  </conditionalFormatting>
  <conditionalFormatting sqref="E10">
    <cfRule type="containsErrors" dxfId="2729" priority="588">
      <formula>ISERROR(E10)</formula>
    </cfRule>
  </conditionalFormatting>
  <conditionalFormatting sqref="E10">
    <cfRule type="containsErrors" dxfId="2728" priority="587">
      <formula>ISERROR(E10)</formula>
    </cfRule>
  </conditionalFormatting>
  <conditionalFormatting sqref="L51 L30 L18 L42 L54 L66 L20:L21 L32:L33 L44:L45 L84 L94 L104:L1048576">
    <cfRule type="cellIs" dxfId="2727" priority="584" operator="equal">
      <formula>0</formula>
    </cfRule>
  </conditionalFormatting>
  <conditionalFormatting sqref="L1 L15 L27 L39 L8:L9 L5:L6">
    <cfRule type="cellIs" dxfId="2726" priority="581" operator="equal">
      <formula>0</formula>
    </cfRule>
  </conditionalFormatting>
  <conditionalFormatting sqref="L10:L14">
    <cfRule type="cellIs" dxfId="2725" priority="579" operator="equal">
      <formula>0</formula>
    </cfRule>
    <cfRule type="containsErrors" dxfId="2724" priority="580">
      <formula>ISERROR(L10)</formula>
    </cfRule>
  </conditionalFormatting>
  <conditionalFormatting sqref="G58:G61">
    <cfRule type="cellIs" dxfId="2723" priority="497" operator="equal">
      <formula>0</formula>
    </cfRule>
    <cfRule type="containsErrors" dxfId="2722" priority="498">
      <formula>ISERROR(G58)</formula>
    </cfRule>
  </conditionalFormatting>
  <conditionalFormatting sqref="L22:L25">
    <cfRule type="cellIs" dxfId="2721" priority="567" operator="equal">
      <formula>0</formula>
    </cfRule>
    <cfRule type="containsErrors" dxfId="2720" priority="568">
      <formula>ISERROR(L22)</formula>
    </cfRule>
  </conditionalFormatting>
  <conditionalFormatting sqref="L34:L37">
    <cfRule type="cellIs" dxfId="2719" priority="563" operator="equal">
      <formula>0</formula>
    </cfRule>
    <cfRule type="containsErrors" dxfId="2718" priority="564">
      <formula>ISERROR(L34)</formula>
    </cfRule>
  </conditionalFormatting>
  <conditionalFormatting sqref="L46:L49">
    <cfRule type="cellIs" dxfId="2717" priority="557" operator="equal">
      <formula>0</formula>
    </cfRule>
    <cfRule type="containsErrors" dxfId="2716" priority="558">
      <formula>ISERROR(L46)</formula>
    </cfRule>
  </conditionalFormatting>
  <conditionalFormatting sqref="G10:G14">
    <cfRule type="cellIs" dxfId="2715" priority="547" operator="equal">
      <formula>0</formula>
    </cfRule>
    <cfRule type="containsErrors" dxfId="2714" priority="548">
      <formula>ISERROR(G10)</formula>
    </cfRule>
  </conditionalFormatting>
  <conditionalFormatting sqref="G22:G25">
    <cfRule type="cellIs" dxfId="2713" priority="545" operator="equal">
      <formula>0</formula>
    </cfRule>
    <cfRule type="containsErrors" dxfId="2712" priority="546">
      <formula>ISERROR(G22)</formula>
    </cfRule>
  </conditionalFormatting>
  <conditionalFormatting sqref="G34:G37">
    <cfRule type="cellIs" dxfId="2711" priority="543" operator="equal">
      <formula>0</formula>
    </cfRule>
    <cfRule type="containsErrors" dxfId="2710" priority="544">
      <formula>ISERROR(G34)</formula>
    </cfRule>
  </conditionalFormatting>
  <conditionalFormatting sqref="G46:G49">
    <cfRule type="cellIs" dxfId="2709" priority="541" operator="equal">
      <formula>0</formula>
    </cfRule>
    <cfRule type="containsErrors" dxfId="2708" priority="542">
      <formula>ISERROR(G46)</formula>
    </cfRule>
  </conditionalFormatting>
  <conditionalFormatting sqref="L56:L57 L63">
    <cfRule type="cellIs" dxfId="2707" priority="505" operator="equal">
      <formula>0</formula>
    </cfRule>
  </conditionalFormatting>
  <conditionalFormatting sqref="L58:L61">
    <cfRule type="cellIs" dxfId="2706" priority="501" operator="equal">
      <formula>0</formula>
    </cfRule>
    <cfRule type="containsErrors" dxfId="2705" priority="502">
      <formula>ISERROR(L58)</formula>
    </cfRule>
  </conditionalFormatting>
  <conditionalFormatting sqref="E58 E61">
    <cfRule type="containsErrors" dxfId="2704" priority="496">
      <formula>ISERROR(E58)</formula>
    </cfRule>
  </conditionalFormatting>
  <conditionalFormatting sqref="E59">
    <cfRule type="containsErrors" dxfId="2703" priority="495">
      <formula>ISERROR(E59)</formula>
    </cfRule>
  </conditionalFormatting>
  <conditionalFormatting sqref="E60">
    <cfRule type="containsErrors" dxfId="2702" priority="494">
      <formula>ISERROR(E60)</formula>
    </cfRule>
  </conditionalFormatting>
  <conditionalFormatting sqref="E58:E61">
    <cfRule type="cellIs" dxfId="2701" priority="493" operator="equal">
      <formula>0</formula>
    </cfRule>
  </conditionalFormatting>
  <conditionalFormatting sqref="E58:E61">
    <cfRule type="containsErrors" dxfId="2700" priority="492">
      <formula>ISERROR(E58)</formula>
    </cfRule>
  </conditionalFormatting>
  <conditionalFormatting sqref="E58">
    <cfRule type="containsErrors" dxfId="2699" priority="489">
      <formula>ISERROR(E58)</formula>
    </cfRule>
    <cfRule type="containsErrors" dxfId="2698" priority="491">
      <formula>ISERROR(E58)</formula>
    </cfRule>
  </conditionalFormatting>
  <conditionalFormatting sqref="E58">
    <cfRule type="containsErrors" dxfId="2697" priority="490">
      <formula>ISERROR(E58)</formula>
    </cfRule>
  </conditionalFormatting>
  <conditionalFormatting sqref="L28:L29">
    <cfRule type="cellIs" dxfId="2696" priority="484" operator="equal">
      <formula>0</formula>
    </cfRule>
  </conditionalFormatting>
  <conditionalFormatting sqref="L40:L41">
    <cfRule type="cellIs" dxfId="2695" priority="467" operator="equal">
      <formula>0</formula>
    </cfRule>
  </conditionalFormatting>
  <conditionalFormatting sqref="L52:L53">
    <cfRule type="cellIs" dxfId="2694" priority="462" operator="equal">
      <formula>0</formula>
    </cfRule>
  </conditionalFormatting>
  <conditionalFormatting sqref="L64:L65">
    <cfRule type="cellIs" dxfId="2693" priority="457" operator="equal">
      <formula>0</formula>
    </cfRule>
  </conditionalFormatting>
  <conditionalFormatting sqref="L16:L17">
    <cfRule type="cellIs" dxfId="2692" priority="452" operator="equal">
      <formula>0</formula>
    </cfRule>
  </conditionalFormatting>
  <conditionalFormatting sqref="E46">
    <cfRule type="containsErrors" dxfId="2691" priority="442">
      <formula>ISERROR(E46)</formula>
    </cfRule>
  </conditionalFormatting>
  <conditionalFormatting sqref="E46">
    <cfRule type="cellIs" dxfId="2690" priority="441" operator="equal">
      <formula>0</formula>
    </cfRule>
  </conditionalFormatting>
  <conditionalFormatting sqref="E46">
    <cfRule type="containsErrors" dxfId="2689" priority="440">
      <formula>ISERROR(E46)</formula>
    </cfRule>
  </conditionalFormatting>
  <conditionalFormatting sqref="E46">
    <cfRule type="containsErrors" dxfId="2688" priority="438">
      <formula>ISERROR(E46)</formula>
    </cfRule>
    <cfRule type="containsErrors" dxfId="2687" priority="439">
      <formula>ISERROR(E46)</formula>
    </cfRule>
  </conditionalFormatting>
  <conditionalFormatting sqref="H22:H25">
    <cfRule type="cellIs" dxfId="2686" priority="437" operator="equal">
      <formula>0</formula>
    </cfRule>
  </conditionalFormatting>
  <conditionalFormatting sqref="H34:H37">
    <cfRule type="cellIs" dxfId="2685" priority="436" operator="equal">
      <formula>0</formula>
    </cfRule>
  </conditionalFormatting>
  <conditionalFormatting sqref="H46:H49">
    <cfRule type="cellIs" dxfId="2684" priority="435" operator="equal">
      <formula>0</formula>
    </cfRule>
  </conditionalFormatting>
  <conditionalFormatting sqref="H58:H61">
    <cfRule type="cellIs" dxfId="2683" priority="434" operator="equal">
      <formula>0</formula>
    </cfRule>
  </conditionalFormatting>
  <conditionalFormatting sqref="E26">
    <cfRule type="containsErrors" dxfId="2682" priority="433">
      <formula>ISERROR(E26)</formula>
    </cfRule>
  </conditionalFormatting>
  <conditionalFormatting sqref="E26">
    <cfRule type="containsErrors" dxfId="2681" priority="432">
      <formula>ISERROR(E26)</formula>
    </cfRule>
  </conditionalFormatting>
  <conditionalFormatting sqref="J26:K26 C26:F26 H26">
    <cfRule type="cellIs" dxfId="2680" priority="431" operator="equal">
      <formula>0</formula>
    </cfRule>
  </conditionalFormatting>
  <conditionalFormatting sqref="E26">
    <cfRule type="containsErrors" dxfId="2679" priority="430">
      <formula>ISERROR(E26)</formula>
    </cfRule>
  </conditionalFormatting>
  <conditionalFormatting sqref="L26">
    <cfRule type="cellIs" dxfId="2678" priority="428" operator="equal">
      <formula>0</formula>
    </cfRule>
    <cfRule type="containsErrors" dxfId="2677" priority="429">
      <formula>ISERROR(L26)</formula>
    </cfRule>
  </conditionalFormatting>
  <conditionalFormatting sqref="G26">
    <cfRule type="cellIs" dxfId="2676" priority="426" operator="equal">
      <formula>0</formula>
    </cfRule>
    <cfRule type="containsErrors" dxfId="2675" priority="427">
      <formula>ISERROR(G26)</formula>
    </cfRule>
  </conditionalFormatting>
  <conditionalFormatting sqref="E38">
    <cfRule type="containsErrors" dxfId="2674" priority="425">
      <formula>ISERROR(E38)</formula>
    </cfRule>
  </conditionalFormatting>
  <conditionalFormatting sqref="E38">
    <cfRule type="containsErrors" dxfId="2673" priority="424">
      <formula>ISERROR(E38)</formula>
    </cfRule>
  </conditionalFormatting>
  <conditionalFormatting sqref="K38 C38:F38 H38">
    <cfRule type="cellIs" dxfId="2672" priority="423" operator="equal">
      <formula>0</formula>
    </cfRule>
  </conditionalFormatting>
  <conditionalFormatting sqref="E38">
    <cfRule type="containsErrors" dxfId="2671" priority="422">
      <formula>ISERROR(E38)</formula>
    </cfRule>
  </conditionalFormatting>
  <conditionalFormatting sqref="L38">
    <cfRule type="cellIs" dxfId="2670" priority="420" operator="equal">
      <formula>0</formula>
    </cfRule>
    <cfRule type="containsErrors" dxfId="2669" priority="421">
      <formula>ISERROR(L38)</formula>
    </cfRule>
  </conditionalFormatting>
  <conditionalFormatting sqref="G38">
    <cfRule type="cellIs" dxfId="2668" priority="418" operator="equal">
      <formula>0</formula>
    </cfRule>
    <cfRule type="containsErrors" dxfId="2667" priority="419">
      <formula>ISERROR(G38)</formula>
    </cfRule>
  </conditionalFormatting>
  <conditionalFormatting sqref="E50">
    <cfRule type="containsErrors" dxfId="2666" priority="417">
      <formula>ISERROR(E50)</formula>
    </cfRule>
  </conditionalFormatting>
  <conditionalFormatting sqref="E50">
    <cfRule type="containsErrors" dxfId="2665" priority="416">
      <formula>ISERROR(E50)</formula>
    </cfRule>
  </conditionalFormatting>
  <conditionalFormatting sqref="K50 C50:F50 H50">
    <cfRule type="cellIs" dxfId="2664" priority="415" operator="equal">
      <formula>0</formula>
    </cfRule>
  </conditionalFormatting>
  <conditionalFormatting sqref="E50">
    <cfRule type="containsErrors" dxfId="2663" priority="414">
      <formula>ISERROR(E50)</formula>
    </cfRule>
  </conditionalFormatting>
  <conditionalFormatting sqref="L50">
    <cfRule type="cellIs" dxfId="2662" priority="412" operator="equal">
      <formula>0</formula>
    </cfRule>
    <cfRule type="containsErrors" dxfId="2661" priority="413">
      <formula>ISERROR(L50)</formula>
    </cfRule>
  </conditionalFormatting>
  <conditionalFormatting sqref="G50">
    <cfRule type="cellIs" dxfId="2660" priority="410" operator="equal">
      <formula>0</formula>
    </cfRule>
    <cfRule type="containsErrors" dxfId="2659" priority="411">
      <formula>ISERROR(G50)</formula>
    </cfRule>
  </conditionalFormatting>
  <conditionalFormatting sqref="J38">
    <cfRule type="cellIs" dxfId="2658" priority="409" operator="equal">
      <formula>0</formula>
    </cfRule>
  </conditionalFormatting>
  <conditionalFormatting sqref="J50">
    <cfRule type="cellIs" dxfId="2657" priority="408" operator="equal">
      <formula>0</formula>
    </cfRule>
  </conditionalFormatting>
  <conditionalFormatting sqref="E62">
    <cfRule type="containsErrors" dxfId="2656" priority="406">
      <formula>ISERROR(E62)</formula>
    </cfRule>
  </conditionalFormatting>
  <conditionalFormatting sqref="E62">
    <cfRule type="containsErrors" dxfId="2655" priority="405">
      <formula>ISERROR(E62)</formula>
    </cfRule>
  </conditionalFormatting>
  <conditionalFormatting sqref="K62 C62:F62 H62">
    <cfRule type="cellIs" dxfId="2654" priority="404" operator="equal">
      <formula>0</formula>
    </cfRule>
  </conditionalFormatting>
  <conditionalFormatting sqref="E62">
    <cfRule type="containsErrors" dxfId="2653" priority="403">
      <formula>ISERROR(E62)</formula>
    </cfRule>
  </conditionalFormatting>
  <conditionalFormatting sqref="L62">
    <cfRule type="cellIs" dxfId="2652" priority="401" operator="equal">
      <formula>0</formula>
    </cfRule>
    <cfRule type="containsErrors" dxfId="2651" priority="402">
      <formula>ISERROR(L62)</formula>
    </cfRule>
  </conditionalFormatting>
  <conditionalFormatting sqref="G62">
    <cfRule type="cellIs" dxfId="2650" priority="399" operator="equal">
      <formula>0</formula>
    </cfRule>
    <cfRule type="containsErrors" dxfId="2649" priority="400">
      <formula>ISERROR(G62)</formula>
    </cfRule>
  </conditionalFormatting>
  <conditionalFormatting sqref="J62">
    <cfRule type="cellIs" dxfId="2648" priority="398" operator="equal">
      <formula>0</formula>
    </cfRule>
  </conditionalFormatting>
  <conditionalFormatting sqref="L74">
    <cfRule type="cellIs" dxfId="2647" priority="373" operator="equal">
      <formula>0</formula>
    </cfRule>
  </conditionalFormatting>
  <conditionalFormatting sqref="G70:G73">
    <cfRule type="cellIs" dxfId="2646" priority="392" operator="equal">
      <formula>0</formula>
    </cfRule>
    <cfRule type="containsErrors" dxfId="2645" priority="393">
      <formula>ISERROR(G70)</formula>
    </cfRule>
  </conditionalFormatting>
  <conditionalFormatting sqref="N69 L75">
    <cfRule type="cellIs" dxfId="2644" priority="396" operator="equal">
      <formula>0</formula>
    </cfRule>
  </conditionalFormatting>
  <conditionalFormatting sqref="N70:N73">
    <cfRule type="cellIs" dxfId="2643" priority="394" operator="equal">
      <formula>0</formula>
    </cfRule>
    <cfRule type="containsErrors" dxfId="2642" priority="395">
      <formula>ISERROR(N70)</formula>
    </cfRule>
  </conditionalFormatting>
  <conditionalFormatting sqref="E70:E73">
    <cfRule type="containsErrors" dxfId="2641" priority="391">
      <formula>ISERROR(E70)</formula>
    </cfRule>
  </conditionalFormatting>
  <conditionalFormatting sqref="E71">
    <cfRule type="containsErrors" dxfId="2640" priority="390">
      <formula>ISERROR(E71)</formula>
    </cfRule>
  </conditionalFormatting>
  <conditionalFormatting sqref="E72">
    <cfRule type="containsErrors" dxfId="2639" priority="389">
      <formula>ISERROR(E72)</formula>
    </cfRule>
  </conditionalFormatting>
  <conditionalFormatting sqref="E70:E73">
    <cfRule type="cellIs" dxfId="2638" priority="388" operator="equal">
      <formula>0</formula>
    </cfRule>
  </conditionalFormatting>
  <conditionalFormatting sqref="E70:E73">
    <cfRule type="containsErrors" dxfId="2637" priority="387">
      <formula>ISERROR(E70)</formula>
    </cfRule>
  </conditionalFormatting>
  <conditionalFormatting sqref="E70:E73">
    <cfRule type="containsErrors" dxfId="2636" priority="384">
      <formula>ISERROR(E70)</formula>
    </cfRule>
    <cfRule type="containsErrors" dxfId="2635" priority="386">
      <formula>ISERROR(E70)</formula>
    </cfRule>
  </conditionalFormatting>
  <conditionalFormatting sqref="E70:E73">
    <cfRule type="containsErrors" dxfId="2634" priority="385">
      <formula>ISERROR(E70)</formula>
    </cfRule>
  </conditionalFormatting>
  <conditionalFormatting sqref="E74">
    <cfRule type="containsErrors" dxfId="2633" priority="381">
      <formula>ISERROR(E74)</formula>
    </cfRule>
  </conditionalFormatting>
  <conditionalFormatting sqref="E74">
    <cfRule type="containsErrors" dxfId="2632" priority="380">
      <formula>ISERROR(E74)</formula>
    </cfRule>
  </conditionalFormatting>
  <conditionalFormatting sqref="M74 C74:F74">
    <cfRule type="cellIs" dxfId="2631" priority="379" operator="equal">
      <formula>0</formula>
    </cfRule>
  </conditionalFormatting>
  <conditionalFormatting sqref="E74">
    <cfRule type="containsErrors" dxfId="2630" priority="378">
      <formula>ISERROR(E74)</formula>
    </cfRule>
  </conditionalFormatting>
  <conditionalFormatting sqref="N74">
    <cfRule type="cellIs" dxfId="2629" priority="376" operator="equal">
      <formula>0</formula>
    </cfRule>
    <cfRule type="containsErrors" dxfId="2628" priority="377">
      <formula>ISERROR(N74)</formula>
    </cfRule>
  </conditionalFormatting>
  <conditionalFormatting sqref="G74">
    <cfRule type="cellIs" dxfId="2627" priority="374" operator="equal">
      <formula>0</formula>
    </cfRule>
    <cfRule type="containsErrors" dxfId="2626" priority="375">
      <formula>ISERROR(G74)</formula>
    </cfRule>
  </conditionalFormatting>
  <conditionalFormatting sqref="I70">
    <cfRule type="cellIs" dxfId="2625" priority="219" operator="lessThan">
      <formula>0</formula>
    </cfRule>
    <cfRule type="cellIs" dxfId="2624" priority="220" operator="greaterThanOrEqual">
      <formula>0</formula>
    </cfRule>
  </conditionalFormatting>
  <conditionalFormatting sqref="P70">
    <cfRule type="cellIs" dxfId="2623" priority="215" operator="greaterThanOrEqual">
      <formula>0</formula>
    </cfRule>
    <cfRule type="cellIs" dxfId="2622" priority="216" operator="lessThan">
      <formula>1</formula>
    </cfRule>
  </conditionalFormatting>
  <conditionalFormatting sqref="H71:J73">
    <cfRule type="containsErrors" dxfId="2621" priority="136">
      <formula>ISERROR(H71)</formula>
    </cfRule>
  </conditionalFormatting>
  <conditionalFormatting sqref="H71:J73">
    <cfRule type="containsErrors" dxfId="2620" priority="135">
      <formula>ISERROR(H71)</formula>
    </cfRule>
  </conditionalFormatting>
  <conditionalFormatting sqref="H71:J73">
    <cfRule type="cellIs" dxfId="2619" priority="134" operator="equal">
      <formula>0</formula>
    </cfRule>
  </conditionalFormatting>
  <conditionalFormatting sqref="H71:J73">
    <cfRule type="containsErrors" dxfId="2618" priority="133">
      <formula>ISERROR(H71)</formula>
    </cfRule>
  </conditionalFormatting>
  <conditionalFormatting sqref="H71:J73">
    <cfRule type="containsErrors" dxfId="2617" priority="130">
      <formula>ISERROR(H71)</formula>
    </cfRule>
    <cfRule type="containsErrors" dxfId="2616" priority="132">
      <formula>ISERROR(H71)</formula>
    </cfRule>
  </conditionalFormatting>
  <conditionalFormatting sqref="H71:J73">
    <cfRule type="containsErrors" dxfId="2615" priority="131">
      <formula>ISERROR(H71)</formula>
    </cfRule>
  </conditionalFormatting>
  <conditionalFormatting sqref="O71:Q73">
    <cfRule type="containsErrors" dxfId="2614" priority="129">
      <formula>ISERROR(O71)</formula>
    </cfRule>
  </conditionalFormatting>
  <conditionalFormatting sqref="O71:Q73">
    <cfRule type="containsErrors" dxfId="2613" priority="128">
      <formula>ISERROR(O71)</formula>
    </cfRule>
  </conditionalFormatting>
  <conditionalFormatting sqref="O71:Q73">
    <cfRule type="cellIs" dxfId="2612" priority="127" operator="equal">
      <formula>0</formula>
    </cfRule>
  </conditionalFormatting>
  <conditionalFormatting sqref="O71:Q73">
    <cfRule type="containsErrors" dxfId="2611" priority="126">
      <formula>ISERROR(O71)</formula>
    </cfRule>
  </conditionalFormatting>
  <conditionalFormatting sqref="O71:Q73">
    <cfRule type="containsErrors" dxfId="2610" priority="123">
      <formula>ISERROR(O71)</formula>
    </cfRule>
    <cfRule type="containsErrors" dxfId="2609" priority="125">
      <formula>ISERROR(O71)</formula>
    </cfRule>
  </conditionalFormatting>
  <conditionalFormatting sqref="O71:Q73">
    <cfRule type="containsErrors" dxfId="2608" priority="124">
      <formula>ISERROR(O71)</formula>
    </cfRule>
  </conditionalFormatting>
  <conditionalFormatting sqref="L83">
    <cfRule type="cellIs" dxfId="2607" priority="101" operator="equal">
      <formula>0</formula>
    </cfRule>
  </conditionalFormatting>
  <conditionalFormatting sqref="G79:G82">
    <cfRule type="cellIs" dxfId="2606" priority="118" operator="equal">
      <formula>0</formula>
    </cfRule>
    <cfRule type="containsErrors" dxfId="2605" priority="119">
      <formula>ISERROR(G79)</formula>
    </cfRule>
  </conditionalFormatting>
  <conditionalFormatting sqref="N78">
    <cfRule type="cellIs" dxfId="2604" priority="122" operator="equal">
      <formula>0</formula>
    </cfRule>
  </conditionalFormatting>
  <conditionalFormatting sqref="N79:N82">
    <cfRule type="cellIs" dxfId="2603" priority="120" operator="equal">
      <formula>0</formula>
    </cfRule>
    <cfRule type="containsErrors" dxfId="2602" priority="121">
      <formula>ISERROR(N79)</formula>
    </cfRule>
  </conditionalFormatting>
  <conditionalFormatting sqref="E79:E82">
    <cfRule type="containsErrors" dxfId="2601" priority="117">
      <formula>ISERROR(E79)</formula>
    </cfRule>
  </conditionalFormatting>
  <conditionalFormatting sqref="E80">
    <cfRule type="containsErrors" dxfId="2600" priority="116">
      <formula>ISERROR(E80)</formula>
    </cfRule>
  </conditionalFormatting>
  <conditionalFormatting sqref="E81">
    <cfRule type="containsErrors" dxfId="2599" priority="115">
      <formula>ISERROR(E81)</formula>
    </cfRule>
  </conditionalFormatting>
  <conditionalFormatting sqref="E79:E82">
    <cfRule type="cellIs" dxfId="2598" priority="114" operator="equal">
      <formula>0</formula>
    </cfRule>
  </conditionalFormatting>
  <conditionalFormatting sqref="E79:E82">
    <cfRule type="containsErrors" dxfId="2597" priority="113">
      <formula>ISERROR(E79)</formula>
    </cfRule>
  </conditionalFormatting>
  <conditionalFormatting sqref="E79:E82">
    <cfRule type="containsErrors" dxfId="2596" priority="110">
      <formula>ISERROR(E79)</formula>
    </cfRule>
    <cfRule type="containsErrors" dxfId="2595" priority="112">
      <formula>ISERROR(E79)</formula>
    </cfRule>
  </conditionalFormatting>
  <conditionalFormatting sqref="E79:E82">
    <cfRule type="containsErrors" dxfId="2594" priority="111">
      <formula>ISERROR(E79)</formula>
    </cfRule>
  </conditionalFormatting>
  <conditionalFormatting sqref="E83">
    <cfRule type="containsErrors" dxfId="2593" priority="109">
      <formula>ISERROR(E83)</formula>
    </cfRule>
  </conditionalFormatting>
  <conditionalFormatting sqref="E83">
    <cfRule type="containsErrors" dxfId="2592" priority="108">
      <formula>ISERROR(E83)</formula>
    </cfRule>
  </conditionalFormatting>
  <conditionalFormatting sqref="M83 C83:F83">
    <cfRule type="cellIs" dxfId="2591" priority="107" operator="equal">
      <formula>0</formula>
    </cfRule>
  </conditionalFormatting>
  <conditionalFormatting sqref="E83">
    <cfRule type="containsErrors" dxfId="2590" priority="106">
      <formula>ISERROR(E83)</formula>
    </cfRule>
  </conditionalFormatting>
  <conditionalFormatting sqref="N83">
    <cfRule type="cellIs" dxfId="2589" priority="104" operator="equal">
      <formula>0</formula>
    </cfRule>
    <cfRule type="containsErrors" dxfId="2588" priority="105">
      <formula>ISERROR(N83)</formula>
    </cfRule>
  </conditionalFormatting>
  <conditionalFormatting sqref="G83">
    <cfRule type="cellIs" dxfId="2587" priority="102" operator="equal">
      <formula>0</formula>
    </cfRule>
    <cfRule type="containsErrors" dxfId="2586" priority="103">
      <formula>ISERROR(G83)</formula>
    </cfRule>
  </conditionalFormatting>
  <conditionalFormatting sqref="I79">
    <cfRule type="cellIs" dxfId="2585" priority="99" operator="lessThan">
      <formula>0</formula>
    </cfRule>
    <cfRule type="cellIs" dxfId="2584" priority="100" operator="greaterThanOrEqual">
      <formula>0</formula>
    </cfRule>
  </conditionalFormatting>
  <conditionalFormatting sqref="P79">
    <cfRule type="cellIs" dxfId="2583" priority="97" operator="greaterThanOrEqual">
      <formula>0</formula>
    </cfRule>
    <cfRule type="cellIs" dxfId="2582" priority="98" operator="lessThan">
      <formula>1</formula>
    </cfRule>
  </conditionalFormatting>
  <conditionalFormatting sqref="H80:J82">
    <cfRule type="containsErrors" dxfId="2581" priority="96">
      <formula>ISERROR(H80)</formula>
    </cfRule>
  </conditionalFormatting>
  <conditionalFormatting sqref="H80:J82">
    <cfRule type="containsErrors" dxfId="2580" priority="95">
      <formula>ISERROR(H80)</formula>
    </cfRule>
  </conditionalFormatting>
  <conditionalFormatting sqref="H80:J82">
    <cfRule type="cellIs" dxfId="2579" priority="94" operator="equal">
      <formula>0</formula>
    </cfRule>
  </conditionalFormatting>
  <conditionalFormatting sqref="H80:J82">
    <cfRule type="containsErrors" dxfId="2578" priority="93">
      <formula>ISERROR(H80)</formula>
    </cfRule>
  </conditionalFormatting>
  <conditionalFormatting sqref="H80:J82">
    <cfRule type="containsErrors" dxfId="2577" priority="90">
      <formula>ISERROR(H80)</formula>
    </cfRule>
    <cfRule type="containsErrors" dxfId="2576" priority="92">
      <formula>ISERROR(H80)</formula>
    </cfRule>
  </conditionalFormatting>
  <conditionalFormatting sqref="H80:J82">
    <cfRule type="containsErrors" dxfId="2575" priority="91">
      <formula>ISERROR(H80)</formula>
    </cfRule>
  </conditionalFormatting>
  <conditionalFormatting sqref="O80:Q82">
    <cfRule type="containsErrors" dxfId="2574" priority="89">
      <formula>ISERROR(O80)</formula>
    </cfRule>
  </conditionalFormatting>
  <conditionalFormatting sqref="O80:Q82">
    <cfRule type="containsErrors" dxfId="2573" priority="88">
      <formula>ISERROR(O80)</formula>
    </cfRule>
  </conditionalFormatting>
  <conditionalFormatting sqref="O80:Q82">
    <cfRule type="cellIs" dxfId="2572" priority="87" operator="equal">
      <formula>0</formula>
    </cfRule>
  </conditionalFormatting>
  <conditionalFormatting sqref="O80:Q82">
    <cfRule type="containsErrors" dxfId="2571" priority="86">
      <formula>ISERROR(O80)</formula>
    </cfRule>
  </conditionalFormatting>
  <conditionalFormatting sqref="O80:Q82">
    <cfRule type="containsErrors" dxfId="2570" priority="83">
      <formula>ISERROR(O80)</formula>
    </cfRule>
    <cfRule type="containsErrors" dxfId="2569" priority="85">
      <formula>ISERROR(O80)</formula>
    </cfRule>
  </conditionalFormatting>
  <conditionalFormatting sqref="O80:Q82">
    <cfRule type="containsErrors" dxfId="2568" priority="84">
      <formula>ISERROR(O80)</formula>
    </cfRule>
  </conditionalFormatting>
  <conditionalFormatting sqref="L93">
    <cfRule type="cellIs" dxfId="2567" priority="82" operator="equal">
      <formula>0</formula>
    </cfRule>
  </conditionalFormatting>
  <conditionalFormatting sqref="L92">
    <cfRule type="cellIs" dxfId="2566" priority="60" operator="equal">
      <formula>0</formula>
    </cfRule>
  </conditionalFormatting>
  <conditionalFormatting sqref="G88:G91">
    <cfRule type="cellIs" dxfId="2565" priority="77" operator="equal">
      <formula>0</formula>
    </cfRule>
    <cfRule type="containsErrors" dxfId="2564" priority="78">
      <formula>ISERROR(G88)</formula>
    </cfRule>
  </conditionalFormatting>
  <conditionalFormatting sqref="N87">
    <cfRule type="cellIs" dxfId="2563" priority="81" operator="equal">
      <formula>0</formula>
    </cfRule>
  </conditionalFormatting>
  <conditionalFormatting sqref="N88:N91">
    <cfRule type="cellIs" dxfId="2562" priority="79" operator="equal">
      <formula>0</formula>
    </cfRule>
    <cfRule type="containsErrors" dxfId="2561" priority="80">
      <formula>ISERROR(N88)</formula>
    </cfRule>
  </conditionalFormatting>
  <conditionalFormatting sqref="E88:E91">
    <cfRule type="containsErrors" dxfId="2560" priority="76">
      <formula>ISERROR(E88)</formula>
    </cfRule>
  </conditionalFormatting>
  <conditionalFormatting sqref="E89">
    <cfRule type="containsErrors" dxfId="2559" priority="75">
      <formula>ISERROR(E89)</formula>
    </cfRule>
  </conditionalFormatting>
  <conditionalFormatting sqref="E90">
    <cfRule type="containsErrors" dxfId="2558" priority="74">
      <formula>ISERROR(E90)</formula>
    </cfRule>
  </conditionalFormatting>
  <conditionalFormatting sqref="E88:E91">
    <cfRule type="cellIs" dxfId="2557" priority="73" operator="equal">
      <formula>0</formula>
    </cfRule>
  </conditionalFormatting>
  <conditionalFormatting sqref="E88:E91">
    <cfRule type="containsErrors" dxfId="2556" priority="72">
      <formula>ISERROR(E88)</formula>
    </cfRule>
  </conditionalFormatting>
  <conditionalFormatting sqref="E88:E91">
    <cfRule type="containsErrors" dxfId="2555" priority="69">
      <formula>ISERROR(E88)</formula>
    </cfRule>
    <cfRule type="containsErrors" dxfId="2554" priority="71">
      <formula>ISERROR(E88)</formula>
    </cfRule>
  </conditionalFormatting>
  <conditionalFormatting sqref="E88:E91">
    <cfRule type="containsErrors" dxfId="2553" priority="70">
      <formula>ISERROR(E88)</formula>
    </cfRule>
  </conditionalFormatting>
  <conditionalFormatting sqref="E92">
    <cfRule type="containsErrors" dxfId="2552" priority="68">
      <formula>ISERROR(E92)</formula>
    </cfRule>
  </conditionalFormatting>
  <conditionalFormatting sqref="E92">
    <cfRule type="containsErrors" dxfId="2551" priority="67">
      <formula>ISERROR(E92)</formula>
    </cfRule>
  </conditionalFormatting>
  <conditionalFormatting sqref="M92 C92:F92">
    <cfRule type="cellIs" dxfId="2550" priority="66" operator="equal">
      <formula>0</formula>
    </cfRule>
  </conditionalFormatting>
  <conditionalFormatting sqref="E92">
    <cfRule type="containsErrors" dxfId="2549" priority="65">
      <formula>ISERROR(E92)</formula>
    </cfRule>
  </conditionalFormatting>
  <conditionalFormatting sqref="N92">
    <cfRule type="cellIs" dxfId="2548" priority="63" operator="equal">
      <formula>0</formula>
    </cfRule>
    <cfRule type="containsErrors" dxfId="2547" priority="64">
      <formula>ISERROR(N92)</formula>
    </cfRule>
  </conditionalFormatting>
  <conditionalFormatting sqref="G92">
    <cfRule type="cellIs" dxfId="2546" priority="61" operator="equal">
      <formula>0</formula>
    </cfRule>
    <cfRule type="containsErrors" dxfId="2545" priority="62">
      <formula>ISERROR(G92)</formula>
    </cfRule>
  </conditionalFormatting>
  <conditionalFormatting sqref="I88">
    <cfRule type="cellIs" dxfId="2544" priority="58" operator="lessThan">
      <formula>0</formula>
    </cfRule>
    <cfRule type="cellIs" dxfId="2543" priority="59" operator="greaterThanOrEqual">
      <formula>0</formula>
    </cfRule>
  </conditionalFormatting>
  <conditionalFormatting sqref="P88">
    <cfRule type="cellIs" dxfId="2542" priority="56" operator="greaterThanOrEqual">
      <formula>0</formula>
    </cfRule>
    <cfRule type="cellIs" dxfId="2541" priority="57" operator="lessThan">
      <formula>1</formula>
    </cfRule>
  </conditionalFormatting>
  <conditionalFormatting sqref="H89:J91">
    <cfRule type="containsErrors" dxfId="2540" priority="55">
      <formula>ISERROR(H89)</formula>
    </cfRule>
  </conditionalFormatting>
  <conditionalFormatting sqref="H89:J91">
    <cfRule type="containsErrors" dxfId="2539" priority="54">
      <formula>ISERROR(H89)</formula>
    </cfRule>
  </conditionalFormatting>
  <conditionalFormatting sqref="H89:J91">
    <cfRule type="cellIs" dxfId="2538" priority="53" operator="equal">
      <formula>0</formula>
    </cfRule>
  </conditionalFormatting>
  <conditionalFormatting sqref="H89:J91">
    <cfRule type="containsErrors" dxfId="2537" priority="52">
      <formula>ISERROR(H89)</formula>
    </cfRule>
  </conditionalFormatting>
  <conditionalFormatting sqref="H89:J91">
    <cfRule type="containsErrors" dxfId="2536" priority="49">
      <formula>ISERROR(H89)</formula>
    </cfRule>
    <cfRule type="containsErrors" dxfId="2535" priority="51">
      <formula>ISERROR(H89)</formula>
    </cfRule>
  </conditionalFormatting>
  <conditionalFormatting sqref="H89:J91">
    <cfRule type="containsErrors" dxfId="2534" priority="50">
      <formula>ISERROR(H89)</formula>
    </cfRule>
  </conditionalFormatting>
  <conditionalFormatting sqref="O89:Q91">
    <cfRule type="containsErrors" dxfId="2533" priority="48">
      <formula>ISERROR(O89)</formula>
    </cfRule>
  </conditionalFormatting>
  <conditionalFormatting sqref="O89:Q91">
    <cfRule type="containsErrors" dxfId="2532" priority="47">
      <formula>ISERROR(O89)</formula>
    </cfRule>
  </conditionalFormatting>
  <conditionalFormatting sqref="O89:Q91">
    <cfRule type="cellIs" dxfId="2531" priority="46" operator="equal">
      <formula>0</formula>
    </cfRule>
  </conditionalFormatting>
  <conditionalFormatting sqref="O89:Q91">
    <cfRule type="containsErrors" dxfId="2530" priority="45">
      <formula>ISERROR(O89)</formula>
    </cfRule>
  </conditionalFormatting>
  <conditionalFormatting sqref="O89:Q91">
    <cfRule type="containsErrors" dxfId="2529" priority="42">
      <formula>ISERROR(O89)</formula>
    </cfRule>
    <cfRule type="containsErrors" dxfId="2528" priority="44">
      <formula>ISERROR(O89)</formula>
    </cfRule>
  </conditionalFormatting>
  <conditionalFormatting sqref="O89:Q91">
    <cfRule type="containsErrors" dxfId="2527" priority="43">
      <formula>ISERROR(O89)</formula>
    </cfRule>
  </conditionalFormatting>
  <conditionalFormatting sqref="L103">
    <cfRule type="cellIs" dxfId="2526" priority="41" operator="equal">
      <formula>0</formula>
    </cfRule>
  </conditionalFormatting>
  <conditionalFormatting sqref="L102">
    <cfRule type="cellIs" dxfId="2525" priority="19" operator="equal">
      <formula>0</formula>
    </cfRule>
  </conditionalFormatting>
  <conditionalFormatting sqref="G98:G101">
    <cfRule type="cellIs" dxfId="2524" priority="36" operator="equal">
      <formula>0</formula>
    </cfRule>
    <cfRule type="containsErrors" dxfId="2523" priority="37">
      <formula>ISERROR(G98)</formula>
    </cfRule>
  </conditionalFormatting>
  <conditionalFormatting sqref="N97">
    <cfRule type="cellIs" dxfId="2522" priority="40" operator="equal">
      <formula>0</formula>
    </cfRule>
  </conditionalFormatting>
  <conditionalFormatting sqref="N98:N101">
    <cfRule type="cellIs" dxfId="2521" priority="38" operator="equal">
      <formula>0</formula>
    </cfRule>
    <cfRule type="containsErrors" dxfId="2520" priority="39">
      <formula>ISERROR(N98)</formula>
    </cfRule>
  </conditionalFormatting>
  <conditionalFormatting sqref="E98:E101">
    <cfRule type="containsErrors" dxfId="2519" priority="35">
      <formula>ISERROR(E98)</formula>
    </cfRule>
  </conditionalFormatting>
  <conditionalFormatting sqref="E99">
    <cfRule type="containsErrors" dxfId="2518" priority="34">
      <formula>ISERROR(E99)</formula>
    </cfRule>
  </conditionalFormatting>
  <conditionalFormatting sqref="E100">
    <cfRule type="containsErrors" dxfId="2517" priority="33">
      <formula>ISERROR(E100)</formula>
    </cfRule>
  </conditionalFormatting>
  <conditionalFormatting sqref="E98:E101">
    <cfRule type="cellIs" dxfId="2516" priority="32" operator="equal">
      <formula>0</formula>
    </cfRule>
  </conditionalFormatting>
  <conditionalFormatting sqref="E98:E101">
    <cfRule type="containsErrors" dxfId="2515" priority="31">
      <formula>ISERROR(E98)</formula>
    </cfRule>
  </conditionalFormatting>
  <conditionalFormatting sqref="E98:E101">
    <cfRule type="containsErrors" dxfId="2514" priority="28">
      <formula>ISERROR(E98)</formula>
    </cfRule>
    <cfRule type="containsErrors" dxfId="2513" priority="30">
      <formula>ISERROR(E98)</formula>
    </cfRule>
  </conditionalFormatting>
  <conditionalFormatting sqref="E98:E101">
    <cfRule type="containsErrors" dxfId="2512" priority="29">
      <formula>ISERROR(E98)</formula>
    </cfRule>
  </conditionalFormatting>
  <conditionalFormatting sqref="E102">
    <cfRule type="containsErrors" dxfId="2511" priority="27">
      <formula>ISERROR(E102)</formula>
    </cfRule>
  </conditionalFormatting>
  <conditionalFormatting sqref="E102">
    <cfRule type="containsErrors" dxfId="2510" priority="26">
      <formula>ISERROR(E102)</formula>
    </cfRule>
  </conditionalFormatting>
  <conditionalFormatting sqref="M102 C102:F102">
    <cfRule type="cellIs" dxfId="2509" priority="25" operator="equal">
      <formula>0</formula>
    </cfRule>
  </conditionalFormatting>
  <conditionalFormatting sqref="E102">
    <cfRule type="containsErrors" dxfId="2508" priority="24">
      <formula>ISERROR(E102)</formula>
    </cfRule>
  </conditionalFormatting>
  <conditionalFormatting sqref="N102">
    <cfRule type="cellIs" dxfId="2507" priority="22" operator="equal">
      <formula>0</formula>
    </cfRule>
    <cfRule type="containsErrors" dxfId="2506" priority="23">
      <formula>ISERROR(N102)</formula>
    </cfRule>
  </conditionalFormatting>
  <conditionalFormatting sqref="G102">
    <cfRule type="cellIs" dxfId="2505" priority="20" operator="equal">
      <formula>0</formula>
    </cfRule>
    <cfRule type="containsErrors" dxfId="2504" priority="21">
      <formula>ISERROR(G102)</formula>
    </cfRule>
  </conditionalFormatting>
  <conditionalFormatting sqref="I98">
    <cfRule type="cellIs" dxfId="2503" priority="17" operator="lessThan">
      <formula>0</formula>
    </cfRule>
    <cfRule type="cellIs" dxfId="2502" priority="18" operator="greaterThanOrEqual">
      <formula>0</formula>
    </cfRule>
  </conditionalFormatting>
  <conditionalFormatting sqref="P98">
    <cfRule type="cellIs" dxfId="2501" priority="15" operator="greaterThanOrEqual">
      <formula>0</formula>
    </cfRule>
    <cfRule type="cellIs" dxfId="2500" priority="16" operator="lessThan">
      <formula>1</formula>
    </cfRule>
  </conditionalFormatting>
  <conditionalFormatting sqref="H99:J101">
    <cfRule type="containsErrors" dxfId="2499" priority="14">
      <formula>ISERROR(H99)</formula>
    </cfRule>
  </conditionalFormatting>
  <conditionalFormatting sqref="H99:J101">
    <cfRule type="containsErrors" dxfId="2498" priority="13">
      <formula>ISERROR(H99)</formula>
    </cfRule>
  </conditionalFormatting>
  <conditionalFormatting sqref="H99:J101">
    <cfRule type="cellIs" dxfId="2497" priority="12" operator="equal">
      <formula>0</formula>
    </cfRule>
  </conditionalFormatting>
  <conditionalFormatting sqref="H99:J101">
    <cfRule type="containsErrors" dxfId="2496" priority="11">
      <formula>ISERROR(H99)</formula>
    </cfRule>
  </conditionalFormatting>
  <conditionalFormatting sqref="H99:J101">
    <cfRule type="containsErrors" dxfId="2495" priority="8">
      <formula>ISERROR(H99)</formula>
    </cfRule>
    <cfRule type="containsErrors" dxfId="2494" priority="10">
      <formula>ISERROR(H99)</formula>
    </cfRule>
  </conditionalFormatting>
  <conditionalFormatting sqref="H99:J101">
    <cfRule type="containsErrors" dxfId="2493" priority="9">
      <formula>ISERROR(H99)</formula>
    </cfRule>
  </conditionalFormatting>
  <conditionalFormatting sqref="O99:Q101">
    <cfRule type="containsErrors" dxfId="2492" priority="7">
      <formula>ISERROR(O99)</formula>
    </cfRule>
  </conditionalFormatting>
  <conditionalFormatting sqref="O99:Q101">
    <cfRule type="containsErrors" dxfId="2491" priority="6">
      <formula>ISERROR(O99)</formula>
    </cfRule>
  </conditionalFormatting>
  <conditionalFormatting sqref="O99:Q101">
    <cfRule type="cellIs" dxfId="2490" priority="5" operator="equal">
      <formula>0</formula>
    </cfRule>
  </conditionalFormatting>
  <conditionalFormatting sqref="O99:Q101">
    <cfRule type="containsErrors" dxfId="2489" priority="4">
      <formula>ISERROR(O99)</formula>
    </cfRule>
  </conditionalFormatting>
  <conditionalFormatting sqref="O99:Q101">
    <cfRule type="containsErrors" dxfId="2488" priority="1">
      <formula>ISERROR(O99)</formula>
    </cfRule>
    <cfRule type="containsErrors" dxfId="2487" priority="3">
      <formula>ISERROR(O99)</formula>
    </cfRule>
  </conditionalFormatting>
  <conditionalFormatting sqref="O99:Q101">
    <cfRule type="containsErrors" dxfId="2486" priority="2">
      <formula>ISERROR(O99)</formula>
    </cfRule>
  </conditionalFormatting>
  <pageMargins left="0.7" right="0.7" top="0.75" bottom="0.75" header="0.3" footer="0.3"/>
  <pageSetup paperSize="9" scale="99" orientation="landscape" horizontalDpi="4294967293" r:id="rId1"/>
  <ignoredErrors>
    <ignoredError sqref="P79 P88 P98"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87"/>
  <sheetViews>
    <sheetView showGridLines="0" topLeftCell="A33" zoomScaleNormal="100" workbookViewId="0" xr3:uid="{F9CF3CF3-643B-5BE6-8B46-32C596A47465}">
      <pane xSplit="1" topLeftCell="B1" activePane="topRight" state="frozen"/>
      <selection pane="topRight" activeCell="H55" sqref="H55"/>
      <selection activeCell="H10" sqref="H10"/>
    </sheetView>
  </sheetViews>
  <sheetFormatPr defaultColWidth="9" defaultRowHeight="16.5" outlineLevelRow="1"/>
  <cols>
    <col min="1" max="1" width="2.75" style="21" customWidth="1"/>
    <col min="2" max="2" width="23.875" style="21" customWidth="1"/>
    <col min="3" max="3" width="7.625" style="21" customWidth="1"/>
    <col min="4" max="4" width="14" style="90" customWidth="1"/>
    <col min="5" max="5" width="15.25" style="21" customWidth="1"/>
    <col min="6" max="6" width="17.5" style="21" customWidth="1"/>
    <col min="7" max="7" width="9.75" style="21" customWidth="1"/>
    <col min="8" max="8" width="17.25" style="21" customWidth="1"/>
    <col min="9" max="9" width="12" style="90" customWidth="1"/>
    <col min="10" max="10" width="17.5" style="21" customWidth="1"/>
    <col min="11" max="11" width="26.75" style="21" customWidth="1"/>
    <col min="12" max="12" width="12.375" style="21" customWidth="1"/>
    <col min="13" max="13" width="15.875" style="21" customWidth="1"/>
    <col min="14" max="14" width="9" style="21"/>
    <col min="15" max="15" width="21.25" style="21" customWidth="1"/>
    <col min="16" max="16" width="14.5" style="21" customWidth="1"/>
    <col min="17" max="17" width="21.625" style="21" customWidth="1"/>
    <col min="18" max="16384" width="9" style="21"/>
  </cols>
  <sheetData>
    <row r="1" spans="1:13" s="74" customFormat="1" ht="11.25" customHeight="1">
      <c r="A1" s="28"/>
      <c r="B1" s="27"/>
      <c r="C1" s="28"/>
      <c r="D1" s="103"/>
      <c r="E1" s="28"/>
      <c r="F1" s="28"/>
      <c r="G1" s="28"/>
      <c r="H1" s="27"/>
      <c r="I1" s="103"/>
      <c r="J1" s="28"/>
      <c r="K1" s="28"/>
    </row>
    <row r="2" spans="1:13" s="74" customFormat="1" ht="46.5" customHeight="1">
      <c r="A2" s="29"/>
      <c r="B2" s="587" t="s">
        <v>114</v>
      </c>
      <c r="C2" s="582" t="s">
        <v>115</v>
      </c>
      <c r="D2" s="582"/>
      <c r="E2" s="582"/>
      <c r="F2" s="582"/>
      <c r="G2" s="582"/>
      <c r="H2" s="582"/>
      <c r="I2" s="582"/>
      <c r="J2" s="582"/>
      <c r="K2" s="582"/>
      <c r="L2" s="84"/>
      <c r="M2" s="84"/>
    </row>
    <row r="3" spans="1:13" s="74" customFormat="1" ht="34.5" customHeight="1">
      <c r="A3" s="33"/>
      <c r="B3" s="588"/>
      <c r="C3" s="582"/>
      <c r="D3" s="582"/>
      <c r="E3" s="582"/>
      <c r="F3" s="582"/>
      <c r="G3" s="582"/>
      <c r="H3" s="582"/>
      <c r="I3" s="582"/>
      <c r="J3" s="582"/>
      <c r="K3" s="582"/>
      <c r="L3" s="85"/>
      <c r="M3" s="85"/>
    </row>
    <row r="4" spans="1:13" s="74" customFormat="1" ht="79.5" customHeight="1">
      <c r="B4" s="588"/>
      <c r="C4" s="589" t="s">
        <v>14</v>
      </c>
      <c r="D4" s="590"/>
      <c r="E4" s="590"/>
      <c r="F4" s="590"/>
      <c r="G4" s="590"/>
      <c r="H4" s="590"/>
      <c r="I4" s="590"/>
      <c r="J4" s="590"/>
      <c r="K4" s="591"/>
    </row>
    <row r="5" spans="1:13" ht="24" customHeight="1">
      <c r="B5" s="575"/>
      <c r="C5" s="575"/>
      <c r="D5" s="575"/>
      <c r="E5" s="575"/>
      <c r="F5" s="575"/>
      <c r="G5" s="575"/>
    </row>
    <row r="6" spans="1:13" ht="15.75" customHeight="1">
      <c r="A6" s="75"/>
      <c r="B6" s="76"/>
      <c r="C6" s="76"/>
      <c r="D6" s="91"/>
      <c r="E6" s="76"/>
      <c r="F6" s="76"/>
      <c r="G6" s="76"/>
      <c r="H6" s="76"/>
      <c r="I6" s="91"/>
      <c r="J6" s="76"/>
      <c r="K6" s="76"/>
    </row>
    <row r="7" spans="1:13" s="78" customFormat="1" ht="30.75" customHeight="1">
      <c r="A7" s="149"/>
      <c r="B7" s="585">
        <v>2012</v>
      </c>
      <c r="C7" s="585"/>
      <c r="D7" s="585"/>
      <c r="E7" s="585"/>
      <c r="F7" s="585"/>
      <c r="G7" s="585"/>
      <c r="H7" s="585"/>
      <c r="I7" s="585"/>
      <c r="J7" s="585"/>
      <c r="K7" s="586"/>
    </row>
    <row r="8" spans="1:13" ht="30" hidden="1" customHeight="1" outlineLevel="1">
      <c r="A8" s="537">
        <v>2012</v>
      </c>
      <c r="B8" s="568" t="s">
        <v>116</v>
      </c>
      <c r="C8" s="570"/>
      <c r="D8" s="570"/>
      <c r="E8" s="570"/>
      <c r="F8" s="570"/>
      <c r="G8" s="570"/>
      <c r="H8" s="568" t="s">
        <v>117</v>
      </c>
      <c r="I8" s="570"/>
      <c r="J8" s="570"/>
      <c r="K8" s="570"/>
    </row>
    <row r="9" spans="1:13" s="163" customFormat="1" ht="37.5" hidden="1" customHeight="1" outlineLevel="1">
      <c r="A9" s="537"/>
      <c r="B9" s="155" t="s">
        <v>118</v>
      </c>
      <c r="C9" s="161" t="s">
        <v>119</v>
      </c>
      <c r="D9" s="157" t="s">
        <v>81</v>
      </c>
      <c r="E9" s="155" t="s">
        <v>120</v>
      </c>
      <c r="F9" s="161" t="s">
        <v>121</v>
      </c>
      <c r="G9" s="169" t="s">
        <v>84</v>
      </c>
      <c r="H9" s="155" t="s">
        <v>122</v>
      </c>
      <c r="I9" s="157" t="s">
        <v>81</v>
      </c>
      <c r="J9" s="161" t="s">
        <v>123</v>
      </c>
      <c r="K9" s="170" t="s">
        <v>84</v>
      </c>
    </row>
    <row r="10" spans="1:13" ht="21" hidden="1" customHeight="1" outlineLevel="1">
      <c r="A10" s="537"/>
      <c r="B10" s="10"/>
      <c r="C10" s="104"/>
      <c r="D10" s="125"/>
      <c r="E10" s="139" t="e">
        <f>C10/Samantekt!C7</f>
        <v>#DIV/0!</v>
      </c>
      <c r="F10" s="128"/>
      <c r="G10" s="57" t="e">
        <f>F10/C10</f>
        <v>#DIV/0!</v>
      </c>
      <c r="H10" s="13"/>
      <c r="I10" s="118"/>
      <c r="J10" s="122"/>
      <c r="K10" s="57" t="e">
        <f>J10/I10</f>
        <v>#DIV/0!</v>
      </c>
    </row>
    <row r="11" spans="1:13" ht="21" hidden="1" customHeight="1" outlineLevel="1">
      <c r="A11" s="537"/>
      <c r="B11" s="14"/>
      <c r="C11" s="104"/>
      <c r="D11" s="125"/>
      <c r="E11" s="139" t="e">
        <f>C11/Samantekt!C7</f>
        <v>#DIV/0!</v>
      </c>
      <c r="F11" s="128"/>
      <c r="G11" s="57" t="e">
        <f>F11/C11</f>
        <v>#DIV/0!</v>
      </c>
      <c r="H11" s="15"/>
      <c r="I11" s="118"/>
      <c r="J11" s="122"/>
      <c r="K11" s="57" t="e">
        <f>J11/I11</f>
        <v>#DIV/0!</v>
      </c>
    </row>
    <row r="12" spans="1:13" ht="21" hidden="1" customHeight="1" outlineLevel="1">
      <c r="A12" s="537"/>
      <c r="B12" s="16"/>
      <c r="C12" s="104"/>
      <c r="D12" s="125"/>
      <c r="E12" s="139" t="e">
        <f>C12/Samantekt!C7</f>
        <v>#DIV/0!</v>
      </c>
      <c r="F12" s="128"/>
      <c r="G12" s="57" t="e">
        <f>F12/C12</f>
        <v>#DIV/0!</v>
      </c>
      <c r="H12" s="13"/>
      <c r="I12" s="68"/>
      <c r="J12" s="119"/>
      <c r="K12" s="57" t="e">
        <f>J12/I12</f>
        <v>#DIV/0!</v>
      </c>
    </row>
    <row r="13" spans="1:13" ht="21" hidden="1" customHeight="1" outlineLevel="1">
      <c r="A13" s="537"/>
      <c r="B13" s="16"/>
      <c r="C13" s="239"/>
      <c r="D13" s="126"/>
      <c r="E13" s="240" t="e">
        <f>C13/Samantekt!C7</f>
        <v>#DIV/0!</v>
      </c>
      <c r="F13" s="129"/>
      <c r="G13" s="65" t="e">
        <f>F13/C13</f>
        <v>#DIV/0!</v>
      </c>
      <c r="H13" s="231"/>
      <c r="I13" s="120"/>
      <c r="J13" s="241"/>
      <c r="K13" s="65" t="e">
        <f>J13/I13</f>
        <v>#DIV/0!</v>
      </c>
    </row>
    <row r="14" spans="1:13" ht="17.25" hidden="1" outlineLevel="1" thickBot="1">
      <c r="A14" s="537"/>
      <c r="B14" s="242" t="s">
        <v>88</v>
      </c>
      <c r="C14" s="243">
        <f>SUM(C10:C13)</f>
        <v>0</v>
      </c>
      <c r="D14" s="234">
        <f>SUM(D10:D13)</f>
        <v>0</v>
      </c>
      <c r="E14" s="244" t="e">
        <f>C14/Samantekt!C7</f>
        <v>#DIV/0!</v>
      </c>
      <c r="F14" s="237">
        <f>SUM(F10:F13)</f>
        <v>0</v>
      </c>
      <c r="G14" s="245" t="e">
        <f>F14/C14</f>
        <v>#DIV/0!</v>
      </c>
      <c r="H14" s="243"/>
      <c r="I14" s="234">
        <f>SUM(I10:I13)</f>
        <v>0</v>
      </c>
      <c r="J14" s="246">
        <f>SUM(J10:J13)</f>
        <v>0</v>
      </c>
      <c r="K14" s="245" t="e">
        <f>J14/I14</f>
        <v>#DIV/0!</v>
      </c>
    </row>
    <row r="15" spans="1:13" collapsed="1">
      <c r="A15" s="81"/>
    </row>
    <row r="16" spans="1:13" s="78" customFormat="1" ht="30.75" customHeight="1">
      <c r="A16" s="149"/>
      <c r="B16" s="585">
        <v>2013</v>
      </c>
      <c r="C16" s="585"/>
      <c r="D16" s="585"/>
      <c r="E16" s="585"/>
      <c r="F16" s="585"/>
      <c r="G16" s="585"/>
      <c r="H16" s="585"/>
      <c r="I16" s="585"/>
      <c r="J16" s="585"/>
      <c r="K16" s="586"/>
    </row>
    <row r="17" spans="1:11" ht="30" hidden="1" customHeight="1" outlineLevel="1">
      <c r="A17" s="537">
        <v>2013</v>
      </c>
      <c r="B17" s="568" t="s">
        <v>116</v>
      </c>
      <c r="C17" s="570"/>
      <c r="D17" s="570"/>
      <c r="E17" s="570"/>
      <c r="F17" s="570"/>
      <c r="G17" s="570"/>
      <c r="H17" s="568" t="s">
        <v>117</v>
      </c>
      <c r="I17" s="570"/>
      <c r="J17" s="570"/>
      <c r="K17" s="570"/>
    </row>
    <row r="18" spans="1:11" s="163" customFormat="1" ht="37.5" hidden="1" customHeight="1" outlineLevel="1">
      <c r="A18" s="537"/>
      <c r="B18" s="155" t="s">
        <v>118</v>
      </c>
      <c r="C18" s="161" t="s">
        <v>119</v>
      </c>
      <c r="D18" s="157" t="s">
        <v>81</v>
      </c>
      <c r="E18" s="155" t="s">
        <v>120</v>
      </c>
      <c r="F18" s="161" t="s">
        <v>121</v>
      </c>
      <c r="G18" s="169" t="s">
        <v>84</v>
      </c>
      <c r="H18" s="155" t="s">
        <v>122</v>
      </c>
      <c r="I18" s="157" t="s">
        <v>81</v>
      </c>
      <c r="J18" s="161" t="s">
        <v>123</v>
      </c>
      <c r="K18" s="170" t="s">
        <v>84</v>
      </c>
    </row>
    <row r="19" spans="1:11" ht="21" hidden="1" customHeight="1" outlineLevel="1">
      <c r="A19" s="537"/>
      <c r="B19" s="10"/>
      <c r="C19" s="104"/>
      <c r="D19" s="125"/>
      <c r="E19" s="139" t="e">
        <f>C19/Samantekt!D7</f>
        <v>#DIV/0!</v>
      </c>
      <c r="F19" s="128"/>
      <c r="G19" s="57" t="e">
        <f>F19/C19</f>
        <v>#DIV/0!</v>
      </c>
      <c r="H19" s="13"/>
      <c r="I19" s="68"/>
      <c r="J19" s="122">
        <v>0</v>
      </c>
      <c r="K19" s="57" t="e">
        <f>J19/I19</f>
        <v>#DIV/0!</v>
      </c>
    </row>
    <row r="20" spans="1:11" ht="21" hidden="1" customHeight="1" outlineLevel="1">
      <c r="A20" s="537"/>
      <c r="B20" s="14"/>
      <c r="C20" s="104"/>
      <c r="D20" s="125"/>
      <c r="E20" s="139" t="e">
        <f>C20/Samantekt!D7</f>
        <v>#DIV/0!</v>
      </c>
      <c r="F20" s="128"/>
      <c r="G20" s="57" t="e">
        <f>F20/C20</f>
        <v>#DIV/0!</v>
      </c>
      <c r="H20" s="15"/>
      <c r="I20" s="68"/>
      <c r="J20" s="122"/>
      <c r="K20" s="57" t="e">
        <f>J20/I20</f>
        <v>#DIV/0!</v>
      </c>
    </row>
    <row r="21" spans="1:11" ht="21" hidden="1" customHeight="1" outlineLevel="1">
      <c r="A21" s="537"/>
      <c r="B21" s="16"/>
      <c r="C21" s="104"/>
      <c r="D21" s="125"/>
      <c r="E21" s="139" t="e">
        <f>C21/Samantekt!D7</f>
        <v>#DIV/0!</v>
      </c>
      <c r="F21" s="128"/>
      <c r="G21" s="57" t="e">
        <f>F21/C21</f>
        <v>#DIV/0!</v>
      </c>
      <c r="H21" s="13"/>
      <c r="I21" s="68"/>
      <c r="J21" s="119"/>
      <c r="K21" s="57" t="e">
        <f>J21/I21</f>
        <v>#DIV/0!</v>
      </c>
    </row>
    <row r="22" spans="1:11" ht="21" hidden="1" customHeight="1" outlineLevel="1">
      <c r="A22" s="537"/>
      <c r="B22" s="18"/>
      <c r="C22" s="127"/>
      <c r="D22" s="126"/>
      <c r="E22" s="139" t="e">
        <f>C22/Samantekt!D7</f>
        <v>#DIV/0!</v>
      </c>
      <c r="F22" s="129"/>
      <c r="G22" s="57" t="e">
        <f>F22/C22</f>
        <v>#DIV/0!</v>
      </c>
      <c r="H22" s="13"/>
      <c r="I22" s="124"/>
      <c r="J22" s="123"/>
      <c r="K22" s="57" t="e">
        <f>J22/I22</f>
        <v>#DIV/0!</v>
      </c>
    </row>
    <row r="23" spans="1:11" ht="17.25" hidden="1" outlineLevel="1" thickBot="1">
      <c r="A23" s="537"/>
      <c r="B23" s="242" t="s">
        <v>88</v>
      </c>
      <c r="C23" s="243">
        <f>SUM(C19:C22)</f>
        <v>0</v>
      </c>
      <c r="D23" s="234">
        <f>SUM(D19:D22)</f>
        <v>0</v>
      </c>
      <c r="E23" s="244" t="e">
        <f>C23/Samantekt!D7</f>
        <v>#DIV/0!</v>
      </c>
      <c r="F23" s="237">
        <f>SUM(F19:F22)</f>
        <v>0</v>
      </c>
      <c r="G23" s="245" t="e">
        <f>F23/C23</f>
        <v>#DIV/0!</v>
      </c>
      <c r="H23" s="243"/>
      <c r="I23" s="234">
        <f>SUM(I19:I22)</f>
        <v>0</v>
      </c>
      <c r="J23" s="246">
        <f>SUM(J19:J22)</f>
        <v>0</v>
      </c>
      <c r="K23" s="245" t="e">
        <f>J23/I23</f>
        <v>#DIV/0!</v>
      </c>
    </row>
    <row r="24" spans="1:11" collapsed="1">
      <c r="A24" s="81"/>
    </row>
    <row r="25" spans="1:11" s="78" customFormat="1" ht="30.75" customHeight="1">
      <c r="A25" s="149"/>
      <c r="B25" s="585">
        <v>2014</v>
      </c>
      <c r="C25" s="585"/>
      <c r="D25" s="585"/>
      <c r="E25" s="585"/>
      <c r="F25" s="585"/>
      <c r="G25" s="585"/>
      <c r="H25" s="585"/>
      <c r="I25" s="585"/>
      <c r="J25" s="585"/>
      <c r="K25" s="586"/>
    </row>
    <row r="26" spans="1:11" ht="30" hidden="1" customHeight="1" outlineLevel="1">
      <c r="A26" s="537">
        <v>2014</v>
      </c>
      <c r="B26" s="568" t="s">
        <v>116</v>
      </c>
      <c r="C26" s="570"/>
      <c r="D26" s="570"/>
      <c r="E26" s="570"/>
      <c r="F26" s="570"/>
      <c r="G26" s="570"/>
      <c r="H26" s="568" t="s">
        <v>117</v>
      </c>
      <c r="I26" s="570"/>
      <c r="J26" s="570"/>
      <c r="K26" s="570"/>
    </row>
    <row r="27" spans="1:11" s="163" customFormat="1" ht="37.5" hidden="1" customHeight="1" outlineLevel="1">
      <c r="A27" s="537"/>
      <c r="B27" s="155" t="s">
        <v>118</v>
      </c>
      <c r="C27" s="161" t="s">
        <v>119</v>
      </c>
      <c r="D27" s="157" t="s">
        <v>81</v>
      </c>
      <c r="E27" s="155" t="s">
        <v>120</v>
      </c>
      <c r="F27" s="161" t="s">
        <v>121</v>
      </c>
      <c r="G27" s="169" t="s">
        <v>84</v>
      </c>
      <c r="H27" s="155" t="s">
        <v>122</v>
      </c>
      <c r="I27" s="157" t="s">
        <v>81</v>
      </c>
      <c r="J27" s="161" t="s">
        <v>123</v>
      </c>
      <c r="K27" s="170" t="s">
        <v>84</v>
      </c>
    </row>
    <row r="28" spans="1:11" ht="21" hidden="1" customHeight="1" outlineLevel="1">
      <c r="A28" s="537"/>
      <c r="B28" s="10"/>
      <c r="C28" s="104"/>
      <c r="D28" s="125"/>
      <c r="E28" s="139" t="e">
        <f>C28/Samantekt!E7</f>
        <v>#DIV/0!</v>
      </c>
      <c r="F28" s="128"/>
      <c r="G28" s="57" t="e">
        <f>F28/C28</f>
        <v>#DIV/0!</v>
      </c>
      <c r="H28" s="13"/>
      <c r="I28" s="68"/>
      <c r="J28" s="122"/>
      <c r="K28" s="57" t="e">
        <f>J28/I28</f>
        <v>#DIV/0!</v>
      </c>
    </row>
    <row r="29" spans="1:11" ht="21" hidden="1" customHeight="1" outlineLevel="1">
      <c r="A29" s="537"/>
      <c r="B29" s="14"/>
      <c r="C29" s="104"/>
      <c r="D29" s="125"/>
      <c r="E29" s="139" t="e">
        <f>C29/Samantekt!E7</f>
        <v>#DIV/0!</v>
      </c>
      <c r="F29" s="128"/>
      <c r="G29" s="57" t="e">
        <f>F29/C29</f>
        <v>#DIV/0!</v>
      </c>
      <c r="H29" s="15"/>
      <c r="I29" s="68"/>
      <c r="J29" s="122"/>
      <c r="K29" s="57" t="e">
        <f>J29/I29</f>
        <v>#DIV/0!</v>
      </c>
    </row>
    <row r="30" spans="1:11" ht="21" hidden="1" customHeight="1" outlineLevel="1">
      <c r="A30" s="537"/>
      <c r="B30" s="16"/>
      <c r="C30" s="104"/>
      <c r="D30" s="125"/>
      <c r="E30" s="139" t="e">
        <f>C30/Samantekt!E7</f>
        <v>#DIV/0!</v>
      </c>
      <c r="F30" s="128"/>
      <c r="G30" s="57" t="e">
        <f>F30/C30</f>
        <v>#DIV/0!</v>
      </c>
      <c r="H30" s="13"/>
      <c r="I30" s="68"/>
      <c r="J30" s="119"/>
      <c r="K30" s="57" t="e">
        <f>J30/I30</f>
        <v>#DIV/0!</v>
      </c>
    </row>
    <row r="31" spans="1:11" ht="21" hidden="1" customHeight="1" outlineLevel="1">
      <c r="A31" s="537"/>
      <c r="B31" s="18"/>
      <c r="C31" s="127"/>
      <c r="D31" s="125"/>
      <c r="E31" s="139" t="e">
        <f>C31/Samantekt!E7</f>
        <v>#DIV/0!</v>
      </c>
      <c r="F31" s="129"/>
      <c r="G31" s="57" t="e">
        <f>F31/C31</f>
        <v>#DIV/0!</v>
      </c>
      <c r="H31" s="13"/>
      <c r="I31" s="124"/>
      <c r="J31" s="123"/>
      <c r="K31" s="57" t="e">
        <f>J31/I31</f>
        <v>#DIV/0!</v>
      </c>
    </row>
    <row r="32" spans="1:11" ht="17.25" hidden="1" outlineLevel="1" thickBot="1">
      <c r="A32" s="537"/>
      <c r="B32" s="242" t="s">
        <v>88</v>
      </c>
      <c r="C32" s="243">
        <f>SUM(C28:C31)</f>
        <v>0</v>
      </c>
      <c r="D32" s="234">
        <f>SUM(D28:D31)</f>
        <v>0</v>
      </c>
      <c r="E32" s="244" t="e">
        <f>C32/Samantekt!E7</f>
        <v>#DIV/0!</v>
      </c>
      <c r="F32" s="237">
        <f>SUM(F28:F31)</f>
        <v>0</v>
      </c>
      <c r="G32" s="245" t="e">
        <f>F32/C32</f>
        <v>#DIV/0!</v>
      </c>
      <c r="H32" s="243"/>
      <c r="I32" s="234">
        <f>SUM(I28:I31)</f>
        <v>0</v>
      </c>
      <c r="J32" s="246">
        <f>SUM(J28:J31)</f>
        <v>0</v>
      </c>
      <c r="K32" s="245" t="e">
        <f>J32/I32</f>
        <v>#DIV/0!</v>
      </c>
    </row>
    <row r="33" spans="1:11" collapsed="1">
      <c r="A33" s="81"/>
    </row>
    <row r="34" spans="1:11" s="78" customFormat="1" ht="30.75" customHeight="1">
      <c r="A34" s="149"/>
      <c r="B34" s="585">
        <v>2015</v>
      </c>
      <c r="C34" s="585"/>
      <c r="D34" s="585"/>
      <c r="E34" s="585"/>
      <c r="F34" s="585"/>
      <c r="G34" s="585"/>
      <c r="H34" s="585"/>
      <c r="I34" s="585"/>
      <c r="J34" s="585"/>
      <c r="K34" s="586"/>
    </row>
    <row r="35" spans="1:11" ht="30" hidden="1" customHeight="1" outlineLevel="1">
      <c r="A35" s="537">
        <v>2015</v>
      </c>
      <c r="B35" s="568" t="s">
        <v>116</v>
      </c>
      <c r="C35" s="570"/>
      <c r="D35" s="570"/>
      <c r="E35" s="570"/>
      <c r="F35" s="570"/>
      <c r="G35" s="570"/>
      <c r="H35" s="568" t="s">
        <v>117</v>
      </c>
      <c r="I35" s="570"/>
      <c r="J35" s="570"/>
      <c r="K35" s="570"/>
    </row>
    <row r="36" spans="1:11" s="163" customFormat="1" ht="37.5" hidden="1" customHeight="1" outlineLevel="1">
      <c r="A36" s="537"/>
      <c r="B36" s="155" t="s">
        <v>118</v>
      </c>
      <c r="C36" s="161" t="s">
        <v>119</v>
      </c>
      <c r="D36" s="157" t="s">
        <v>81</v>
      </c>
      <c r="E36" s="155" t="s">
        <v>120</v>
      </c>
      <c r="F36" s="161" t="s">
        <v>121</v>
      </c>
      <c r="G36" s="169" t="s">
        <v>84</v>
      </c>
      <c r="H36" s="155" t="s">
        <v>122</v>
      </c>
      <c r="I36" s="157" t="s">
        <v>81</v>
      </c>
      <c r="J36" s="161" t="s">
        <v>123</v>
      </c>
      <c r="K36" s="170" t="s">
        <v>84</v>
      </c>
    </row>
    <row r="37" spans="1:11" ht="21" hidden="1" customHeight="1" outlineLevel="1">
      <c r="A37" s="537"/>
      <c r="B37" s="10"/>
      <c r="C37" s="104"/>
      <c r="D37" s="125"/>
      <c r="E37" s="139" t="e">
        <f>C37/Samantekt!F7</f>
        <v>#DIV/0!</v>
      </c>
      <c r="F37" s="128"/>
      <c r="G37" s="57" t="e">
        <f>F37/C37</f>
        <v>#DIV/0!</v>
      </c>
      <c r="H37" s="13"/>
      <c r="I37" s="68"/>
      <c r="J37" s="122"/>
      <c r="K37" s="57" t="e">
        <f>J37/I37</f>
        <v>#DIV/0!</v>
      </c>
    </row>
    <row r="38" spans="1:11" ht="21" hidden="1" customHeight="1" outlineLevel="1">
      <c r="A38" s="537"/>
      <c r="B38" s="14"/>
      <c r="C38" s="104"/>
      <c r="D38" s="125"/>
      <c r="E38" s="139" t="e">
        <f>C38/Samantekt!F7</f>
        <v>#DIV/0!</v>
      </c>
      <c r="F38" s="128"/>
      <c r="G38" s="57" t="e">
        <f>F38/C38</f>
        <v>#DIV/0!</v>
      </c>
      <c r="H38" s="15"/>
      <c r="I38" s="68"/>
      <c r="J38" s="122"/>
      <c r="K38" s="57" t="e">
        <f>J38/I38</f>
        <v>#DIV/0!</v>
      </c>
    </row>
    <row r="39" spans="1:11" ht="21" hidden="1" customHeight="1" outlineLevel="1">
      <c r="A39" s="537"/>
      <c r="B39" s="16"/>
      <c r="C39" s="104"/>
      <c r="D39" s="125"/>
      <c r="E39" s="139" t="e">
        <f>C39/Samantekt!F7</f>
        <v>#DIV/0!</v>
      </c>
      <c r="F39" s="128"/>
      <c r="G39" s="57" t="e">
        <f>F39/C39</f>
        <v>#DIV/0!</v>
      </c>
      <c r="H39" s="13"/>
      <c r="I39" s="68"/>
      <c r="J39" s="119"/>
      <c r="K39" s="57" t="e">
        <f>J39/I39</f>
        <v>#DIV/0!</v>
      </c>
    </row>
    <row r="40" spans="1:11" ht="21" hidden="1" customHeight="1" outlineLevel="1">
      <c r="A40" s="537"/>
      <c r="B40" s="18"/>
      <c r="C40" s="127"/>
      <c r="D40" s="125"/>
      <c r="E40" s="139" t="e">
        <f>C40/Samantekt!F7</f>
        <v>#DIV/0!</v>
      </c>
      <c r="F40" s="129"/>
      <c r="G40" s="57" t="e">
        <f>F40/C40</f>
        <v>#DIV/0!</v>
      </c>
      <c r="H40" s="13"/>
      <c r="I40" s="124"/>
      <c r="J40" s="123"/>
      <c r="K40" s="57" t="e">
        <f>J40/I40</f>
        <v>#DIV/0!</v>
      </c>
    </row>
    <row r="41" spans="1:11" ht="17.25" hidden="1" outlineLevel="1" thickBot="1">
      <c r="A41" s="537"/>
      <c r="B41" s="242" t="s">
        <v>88</v>
      </c>
      <c r="C41" s="243">
        <f>SUM(C37:C40)</f>
        <v>0</v>
      </c>
      <c r="D41" s="234">
        <f>SUM(D37:D40)</f>
        <v>0</v>
      </c>
      <c r="E41" s="244" t="e">
        <f>C41/Samantekt!F7</f>
        <v>#DIV/0!</v>
      </c>
      <c r="F41" s="237">
        <f>SUM(F37:F40)</f>
        <v>0</v>
      </c>
      <c r="G41" s="245" t="e">
        <f>F41/C41</f>
        <v>#DIV/0!</v>
      </c>
      <c r="H41" s="243"/>
      <c r="I41" s="234">
        <f>SUM(I37:I40)</f>
        <v>0</v>
      </c>
      <c r="J41" s="246">
        <f>SUM(J37:J40)</f>
        <v>0</v>
      </c>
      <c r="K41" s="245" t="e">
        <f>J41/I41</f>
        <v>#DIV/0!</v>
      </c>
    </row>
    <row r="42" spans="1:11" collapsed="1">
      <c r="A42" s="81"/>
    </row>
    <row r="43" spans="1:11" s="78" customFormat="1" ht="30.75" customHeight="1">
      <c r="A43" s="149"/>
      <c r="B43" s="585">
        <v>2016</v>
      </c>
      <c r="C43" s="585"/>
      <c r="D43" s="585"/>
      <c r="E43" s="585"/>
      <c r="F43" s="585"/>
      <c r="G43" s="585"/>
      <c r="H43" s="585"/>
      <c r="I43" s="585"/>
      <c r="J43" s="585"/>
      <c r="K43" s="586"/>
    </row>
    <row r="44" spans="1:11" ht="30" hidden="1" customHeight="1" outlineLevel="1">
      <c r="A44" s="537">
        <v>2016</v>
      </c>
      <c r="B44" s="568" t="s">
        <v>116</v>
      </c>
      <c r="C44" s="570"/>
      <c r="D44" s="570"/>
      <c r="E44" s="570"/>
      <c r="F44" s="570"/>
      <c r="G44" s="570"/>
      <c r="H44" s="568" t="s">
        <v>117</v>
      </c>
      <c r="I44" s="570"/>
      <c r="J44" s="570"/>
      <c r="K44" s="570"/>
    </row>
    <row r="45" spans="1:11" s="163" customFormat="1" ht="37.5" hidden="1" customHeight="1" outlineLevel="1">
      <c r="A45" s="537"/>
      <c r="B45" s="155" t="s">
        <v>118</v>
      </c>
      <c r="C45" s="161" t="s">
        <v>119</v>
      </c>
      <c r="D45" s="157" t="s">
        <v>81</v>
      </c>
      <c r="E45" s="155" t="s">
        <v>120</v>
      </c>
      <c r="F45" s="161" t="s">
        <v>121</v>
      </c>
      <c r="G45" s="169" t="s">
        <v>84</v>
      </c>
      <c r="H45" s="155" t="s">
        <v>122</v>
      </c>
      <c r="I45" s="157" t="s">
        <v>81</v>
      </c>
      <c r="J45" s="161" t="s">
        <v>123</v>
      </c>
      <c r="K45" s="170" t="s">
        <v>84</v>
      </c>
    </row>
    <row r="46" spans="1:11" ht="21" hidden="1" customHeight="1" outlineLevel="1">
      <c r="A46" s="537"/>
      <c r="B46" s="10"/>
      <c r="C46" s="104"/>
      <c r="D46" s="125"/>
      <c r="E46" s="139"/>
      <c r="F46" s="128"/>
      <c r="G46" s="57"/>
      <c r="H46" s="13"/>
      <c r="I46" s="68"/>
      <c r="J46" s="122"/>
      <c r="K46" s="57" t="e">
        <f>J46/I46</f>
        <v>#DIV/0!</v>
      </c>
    </row>
    <row r="47" spans="1:11" ht="21" hidden="1" customHeight="1" outlineLevel="1">
      <c r="A47" s="537"/>
      <c r="B47" s="14"/>
      <c r="C47" s="104"/>
      <c r="D47" s="125"/>
      <c r="E47" s="139"/>
      <c r="F47" s="128"/>
      <c r="G47" s="57"/>
      <c r="H47" s="15"/>
      <c r="I47" s="68"/>
      <c r="J47" s="122"/>
      <c r="K47" s="57" t="e">
        <f>J47/I47</f>
        <v>#DIV/0!</v>
      </c>
    </row>
    <row r="48" spans="1:11" ht="21" hidden="1" customHeight="1" outlineLevel="1">
      <c r="A48" s="537"/>
      <c r="B48" s="16"/>
      <c r="C48" s="104"/>
      <c r="D48" s="125"/>
      <c r="E48" s="139"/>
      <c r="F48" s="128"/>
      <c r="G48" s="57"/>
      <c r="H48" s="13"/>
      <c r="I48" s="68"/>
      <c r="J48" s="119"/>
      <c r="K48" s="57" t="e">
        <f>J48/I48</f>
        <v>#DIV/0!</v>
      </c>
    </row>
    <row r="49" spans="1:17" ht="21" hidden="1" customHeight="1" outlineLevel="1">
      <c r="A49" s="537"/>
      <c r="B49" s="18"/>
      <c r="C49" s="127"/>
      <c r="D49" s="125"/>
      <c r="E49" s="139"/>
      <c r="F49" s="129"/>
      <c r="G49" s="57"/>
      <c r="H49" s="13"/>
      <c r="I49" s="124"/>
      <c r="J49" s="123"/>
      <c r="K49" s="57" t="e">
        <f>J49/I49</f>
        <v>#DIV/0!</v>
      </c>
    </row>
    <row r="50" spans="1:17" ht="17.25" hidden="1" outlineLevel="1" thickBot="1">
      <c r="A50" s="537"/>
      <c r="B50" s="242" t="s">
        <v>88</v>
      </c>
      <c r="C50" s="243">
        <f>SUM(C46:C49)</f>
        <v>0</v>
      </c>
      <c r="D50" s="234">
        <f>SUM(D46:D49)</f>
        <v>0</v>
      </c>
      <c r="E50" s="244" t="e">
        <f>C50/Samantekt!G7</f>
        <v>#DIV/0!</v>
      </c>
      <c r="F50" s="237">
        <f>SUM(F46:F49)</f>
        <v>0</v>
      </c>
      <c r="G50" s="245" t="e">
        <f>F50/C50</f>
        <v>#DIV/0!</v>
      </c>
      <c r="H50" s="243"/>
      <c r="I50" s="234">
        <f>SUM(I46:I49)</f>
        <v>0</v>
      </c>
      <c r="J50" s="246">
        <f>SUM(J46:J49)</f>
        <v>0</v>
      </c>
      <c r="K50" s="245" t="e">
        <f>J50/I50</f>
        <v>#DIV/0!</v>
      </c>
    </row>
    <row r="51" spans="1:17" collapsed="1"/>
    <row r="52" spans="1:17" s="78" customFormat="1" ht="30.75" customHeight="1">
      <c r="A52" s="149"/>
      <c r="B52" s="567">
        <v>2017</v>
      </c>
      <c r="C52" s="567"/>
      <c r="D52" s="567"/>
      <c r="E52" s="567"/>
      <c r="F52" s="567"/>
      <c r="G52" s="567"/>
      <c r="H52" s="567"/>
      <c r="I52" s="567"/>
      <c r="J52" s="567"/>
      <c r="K52" s="567"/>
      <c r="L52" s="567"/>
      <c r="M52" s="567"/>
      <c r="N52" s="567"/>
      <c r="O52" s="567"/>
      <c r="P52" s="567"/>
      <c r="Q52" s="567"/>
    </row>
    <row r="53" spans="1:17" ht="30" customHeight="1" outlineLevel="1">
      <c r="A53" s="537">
        <v>2017</v>
      </c>
      <c r="B53" s="583" t="s">
        <v>30</v>
      </c>
      <c r="C53" s="583"/>
      <c r="D53" s="583"/>
      <c r="E53" s="583"/>
      <c r="F53" s="583"/>
      <c r="G53" s="583"/>
      <c r="H53" s="583"/>
      <c r="I53" s="583"/>
      <c r="J53" s="584"/>
      <c r="K53" s="568" t="s">
        <v>117</v>
      </c>
      <c r="L53" s="568"/>
      <c r="M53" s="568"/>
      <c r="N53" s="568"/>
      <c r="O53" s="568"/>
      <c r="P53" s="568"/>
      <c r="Q53" s="568"/>
    </row>
    <row r="54" spans="1:17" s="163" customFormat="1" ht="37.5" customHeight="1" outlineLevel="1">
      <c r="A54" s="537"/>
      <c r="B54" s="155" t="s">
        <v>124</v>
      </c>
      <c r="C54" s="161" t="s">
        <v>119</v>
      </c>
      <c r="D54" s="157" t="s">
        <v>81</v>
      </c>
      <c r="E54" s="155" t="s">
        <v>120</v>
      </c>
      <c r="F54" s="161" t="s">
        <v>121</v>
      </c>
      <c r="G54" s="169" t="s">
        <v>84</v>
      </c>
      <c r="H54" s="402" t="s">
        <v>125</v>
      </c>
      <c r="I54" s="402" t="s">
        <v>126</v>
      </c>
      <c r="J54" s="433" t="s">
        <v>127</v>
      </c>
      <c r="K54" s="155" t="s">
        <v>122</v>
      </c>
      <c r="L54" s="157" t="s">
        <v>81</v>
      </c>
      <c r="M54" s="161" t="s">
        <v>123</v>
      </c>
      <c r="N54" s="170" t="s">
        <v>84</v>
      </c>
      <c r="O54" s="402" t="s">
        <v>128</v>
      </c>
      <c r="P54" s="402" t="s">
        <v>126</v>
      </c>
      <c r="Q54" s="402" t="s">
        <v>129</v>
      </c>
    </row>
    <row r="55" spans="1:17" ht="21" customHeight="1" outlineLevel="1">
      <c r="A55" s="537"/>
      <c r="B55" s="10"/>
      <c r="C55" s="352"/>
      <c r="D55" s="125"/>
      <c r="E55" s="139" t="e">
        <f>C55/Samantekt!H7</f>
        <v>#DIV/0!</v>
      </c>
      <c r="F55" s="119"/>
      <c r="G55" s="350" t="e">
        <f>F55/C55</f>
        <v>#DIV/0!</v>
      </c>
      <c r="H55" s="426"/>
      <c r="I55" s="420" t="e">
        <f>1-(G59/H55)</f>
        <v>#DIV/0!</v>
      </c>
      <c r="J55" s="427">
        <v>0</v>
      </c>
      <c r="K55" s="13"/>
      <c r="L55" s="68"/>
      <c r="M55" s="122"/>
      <c r="N55" s="350" t="e">
        <f>M55/L55</f>
        <v>#DIV/0!</v>
      </c>
      <c r="O55" s="428">
        <v>0</v>
      </c>
      <c r="P55" s="420" t="e">
        <f>1-(N59/O55)</f>
        <v>#DIV/0!</v>
      </c>
      <c r="Q55" s="428">
        <v>0</v>
      </c>
    </row>
    <row r="56" spans="1:17" ht="21" customHeight="1" outlineLevel="1">
      <c r="A56" s="537"/>
      <c r="B56" s="14"/>
      <c r="C56" s="352"/>
      <c r="D56" s="125"/>
      <c r="E56" s="139" t="e">
        <f>C56/Samantekt!H7</f>
        <v>#DIV/0!</v>
      </c>
      <c r="F56" s="119"/>
      <c r="G56" s="350" t="e">
        <f t="shared" ref="G56:G57" si="0">F56/C56</f>
        <v>#DIV/0!</v>
      </c>
      <c r="H56" s="421"/>
      <c r="I56" s="421"/>
      <c r="J56" s="422"/>
      <c r="K56" s="15"/>
      <c r="L56" s="68"/>
      <c r="M56" s="122"/>
      <c r="N56" s="350" t="e">
        <f t="shared" ref="N56:N58" si="1">M56/L56</f>
        <v>#DIV/0!</v>
      </c>
      <c r="O56" s="421"/>
      <c r="P56" s="421"/>
      <c r="Q56" s="421"/>
    </row>
    <row r="57" spans="1:17" ht="21" customHeight="1" outlineLevel="1">
      <c r="A57" s="537"/>
      <c r="B57" s="16"/>
      <c r="C57" s="352"/>
      <c r="D57" s="125"/>
      <c r="E57" s="139" t="e">
        <f>C57/Samantekt!H7</f>
        <v>#DIV/0!</v>
      </c>
      <c r="F57" s="119"/>
      <c r="G57" s="350" t="e">
        <f t="shared" si="0"/>
        <v>#DIV/0!</v>
      </c>
      <c r="H57" s="421"/>
      <c r="I57" s="421"/>
      <c r="J57" s="422"/>
      <c r="K57" s="13"/>
      <c r="L57" s="68"/>
      <c r="M57" s="119"/>
      <c r="N57" s="350" t="e">
        <f t="shared" si="1"/>
        <v>#DIV/0!</v>
      </c>
      <c r="O57" s="421"/>
      <c r="P57" s="421"/>
      <c r="Q57" s="421"/>
    </row>
    <row r="58" spans="1:17" ht="21" customHeight="1" outlineLevel="1">
      <c r="A58" s="537"/>
      <c r="B58" s="18"/>
      <c r="C58" s="353"/>
      <c r="D58" s="125"/>
      <c r="E58" s="139" t="e">
        <f>C58/Samantekt!H7</f>
        <v>#DIV/0!</v>
      </c>
      <c r="F58" s="351"/>
      <c r="G58" s="350" t="e">
        <f>F58/C58</f>
        <v>#DIV/0!</v>
      </c>
      <c r="H58" s="421"/>
      <c r="I58" s="421"/>
      <c r="J58" s="423"/>
      <c r="K58" s="13"/>
      <c r="L58" s="124"/>
      <c r="M58" s="123"/>
      <c r="N58" s="350" t="e">
        <f t="shared" si="1"/>
        <v>#DIV/0!</v>
      </c>
      <c r="O58" s="421"/>
      <c r="P58" s="421"/>
      <c r="Q58" s="421"/>
    </row>
    <row r="59" spans="1:17" ht="17.25" outlineLevel="1" thickBot="1">
      <c r="A59" s="537"/>
      <c r="B59" s="242" t="s">
        <v>88</v>
      </c>
      <c r="C59" s="243">
        <f>SUM(C55:C58)</f>
        <v>0</v>
      </c>
      <c r="D59" s="234">
        <f>SUM(D55:D58)</f>
        <v>0</v>
      </c>
      <c r="E59" s="244" t="e">
        <f>C59/Samantekt!H7</f>
        <v>#DIV/0!</v>
      </c>
      <c r="F59" s="237">
        <f>SUM(F55:F58)</f>
        <v>0</v>
      </c>
      <c r="G59" s="354" t="e">
        <f>F59/C59</f>
        <v>#DIV/0!</v>
      </c>
      <c r="H59" s="424"/>
      <c r="I59" s="424"/>
      <c r="J59" s="425"/>
      <c r="K59" s="237"/>
      <c r="L59" s="234">
        <f>SUM(L55:L58)</f>
        <v>0</v>
      </c>
      <c r="M59" s="246">
        <f>SUM(M55:M58)</f>
        <v>0</v>
      </c>
      <c r="N59" s="355" t="e">
        <f>M59/L59</f>
        <v>#DIV/0!</v>
      </c>
      <c r="O59" s="424"/>
      <c r="P59" s="424"/>
      <c r="Q59" s="424"/>
    </row>
    <row r="60" spans="1:17" ht="17.25" thickTop="1"/>
    <row r="61" spans="1:17" s="78" customFormat="1" ht="30.75" customHeight="1">
      <c r="A61" s="149"/>
      <c r="B61" s="567">
        <v>2018</v>
      </c>
      <c r="C61" s="567"/>
      <c r="D61" s="567"/>
      <c r="E61" s="567"/>
      <c r="F61" s="567"/>
      <c r="G61" s="567"/>
      <c r="H61" s="567"/>
      <c r="I61" s="567"/>
      <c r="J61" s="567"/>
      <c r="K61" s="567"/>
      <c r="L61" s="567"/>
      <c r="M61" s="567"/>
      <c r="N61" s="567"/>
      <c r="O61" s="567"/>
      <c r="P61" s="567"/>
      <c r="Q61" s="567"/>
    </row>
    <row r="62" spans="1:17" ht="30" hidden="1" customHeight="1" outlineLevel="1">
      <c r="A62" s="537">
        <v>2018</v>
      </c>
      <c r="B62" s="583" t="s">
        <v>30</v>
      </c>
      <c r="C62" s="583"/>
      <c r="D62" s="583"/>
      <c r="E62" s="583"/>
      <c r="F62" s="583"/>
      <c r="G62" s="583"/>
      <c r="H62" s="583"/>
      <c r="I62" s="583"/>
      <c r="J62" s="584"/>
      <c r="K62" s="568" t="s">
        <v>117</v>
      </c>
      <c r="L62" s="568"/>
      <c r="M62" s="568"/>
      <c r="N62" s="568"/>
      <c r="O62" s="568"/>
      <c r="P62" s="568"/>
      <c r="Q62" s="568"/>
    </row>
    <row r="63" spans="1:17" s="163" customFormat="1" ht="37.5" hidden="1" customHeight="1" outlineLevel="1">
      <c r="A63" s="537"/>
      <c r="B63" s="155" t="s">
        <v>124</v>
      </c>
      <c r="C63" s="161" t="s">
        <v>119</v>
      </c>
      <c r="D63" s="157" t="s">
        <v>81</v>
      </c>
      <c r="E63" s="155" t="s">
        <v>120</v>
      </c>
      <c r="F63" s="161" t="s">
        <v>121</v>
      </c>
      <c r="G63" s="169" t="s">
        <v>84</v>
      </c>
      <c r="H63" s="402" t="s">
        <v>127</v>
      </c>
      <c r="I63" s="402" t="s">
        <v>130</v>
      </c>
      <c r="J63" s="433" t="s">
        <v>131</v>
      </c>
      <c r="K63" s="155" t="s">
        <v>122</v>
      </c>
      <c r="L63" s="157" t="s">
        <v>81</v>
      </c>
      <c r="M63" s="161" t="s">
        <v>123</v>
      </c>
      <c r="N63" s="170" t="s">
        <v>84</v>
      </c>
      <c r="O63" s="402" t="s">
        <v>129</v>
      </c>
      <c r="P63" s="402" t="s">
        <v>130</v>
      </c>
      <c r="Q63" s="402" t="s">
        <v>132</v>
      </c>
    </row>
    <row r="64" spans="1:17" ht="21" hidden="1" customHeight="1" outlineLevel="1">
      <c r="A64" s="537"/>
      <c r="B64" s="10"/>
      <c r="C64" s="352"/>
      <c r="D64" s="125"/>
      <c r="E64" s="139" t="e">
        <f>C64/Samantekt!I7</f>
        <v>#DIV/0!</v>
      </c>
      <c r="F64" s="119"/>
      <c r="G64" s="350" t="e">
        <f>F64/C64</f>
        <v>#DIV/0!</v>
      </c>
      <c r="H64" s="429">
        <f>J55</f>
        <v>0</v>
      </c>
      <c r="I64" s="420" t="e">
        <f>1-(G68/H64)</f>
        <v>#DIV/0!</v>
      </c>
      <c r="J64" s="427">
        <v>0</v>
      </c>
      <c r="K64" s="13"/>
      <c r="L64" s="68"/>
      <c r="M64" s="122"/>
      <c r="N64" s="350" t="e">
        <f>M64/L64</f>
        <v>#DIV/0!</v>
      </c>
      <c r="O64" s="428">
        <f>Q55</f>
        <v>0</v>
      </c>
      <c r="P64" s="420" t="e">
        <f>1-(N68/O64)</f>
        <v>#DIV/0!</v>
      </c>
      <c r="Q64" s="428">
        <v>0</v>
      </c>
    </row>
    <row r="65" spans="1:17" ht="21" hidden="1" customHeight="1" outlineLevel="1">
      <c r="A65" s="537"/>
      <c r="B65" s="14"/>
      <c r="C65" s="352"/>
      <c r="D65" s="125"/>
      <c r="E65" s="139" t="e">
        <f>C65/Samantekt!I7</f>
        <v>#DIV/0!</v>
      </c>
      <c r="F65" s="119"/>
      <c r="G65" s="350" t="e">
        <f t="shared" ref="G65:G66" si="2">F65/C65</f>
        <v>#DIV/0!</v>
      </c>
      <c r="H65" s="421"/>
      <c r="I65" s="421"/>
      <c r="J65" s="422"/>
      <c r="K65" s="15"/>
      <c r="L65" s="68"/>
      <c r="M65" s="122"/>
      <c r="N65" s="350" t="e">
        <f t="shared" ref="N65:N67" si="3">M65/L65</f>
        <v>#DIV/0!</v>
      </c>
      <c r="O65" s="421"/>
      <c r="P65" s="421"/>
      <c r="Q65" s="421"/>
    </row>
    <row r="66" spans="1:17" ht="21" hidden="1" customHeight="1" outlineLevel="1">
      <c r="A66" s="537"/>
      <c r="B66" s="16"/>
      <c r="C66" s="352"/>
      <c r="D66" s="125"/>
      <c r="E66" s="139" t="e">
        <f>C66/Samantekt!I7</f>
        <v>#DIV/0!</v>
      </c>
      <c r="F66" s="119"/>
      <c r="G66" s="350" t="e">
        <f t="shared" si="2"/>
        <v>#DIV/0!</v>
      </c>
      <c r="H66" s="421"/>
      <c r="I66" s="421"/>
      <c r="J66" s="422"/>
      <c r="K66" s="13"/>
      <c r="L66" s="68"/>
      <c r="M66" s="119"/>
      <c r="N66" s="350" t="e">
        <f t="shared" si="3"/>
        <v>#DIV/0!</v>
      </c>
      <c r="O66" s="421"/>
      <c r="P66" s="421"/>
      <c r="Q66" s="421"/>
    </row>
    <row r="67" spans="1:17" ht="21" hidden="1" customHeight="1" outlineLevel="1">
      <c r="A67" s="537"/>
      <c r="B67" s="18"/>
      <c r="C67" s="353"/>
      <c r="D67" s="125"/>
      <c r="E67" s="139" t="e">
        <f>C67/Samantekt!I7</f>
        <v>#DIV/0!</v>
      </c>
      <c r="F67" s="351"/>
      <c r="G67" s="350" t="e">
        <f>F67/C67</f>
        <v>#DIV/0!</v>
      </c>
      <c r="H67" s="421"/>
      <c r="I67" s="421"/>
      <c r="J67" s="423"/>
      <c r="K67" s="13"/>
      <c r="L67" s="124"/>
      <c r="M67" s="123"/>
      <c r="N67" s="350" t="e">
        <f t="shared" si="3"/>
        <v>#DIV/0!</v>
      </c>
      <c r="O67" s="421"/>
      <c r="P67" s="421"/>
      <c r="Q67" s="421"/>
    </row>
    <row r="68" spans="1:17" ht="17.25" hidden="1" outlineLevel="1" thickBot="1">
      <c r="A68" s="537"/>
      <c r="B68" s="242" t="s">
        <v>88</v>
      </c>
      <c r="C68" s="243">
        <f>SUM(C64:C67)</f>
        <v>0</v>
      </c>
      <c r="D68" s="234">
        <f>SUM(D64:D67)</f>
        <v>0</v>
      </c>
      <c r="E68" s="244" t="e">
        <f>C68/Samantekt!I7</f>
        <v>#DIV/0!</v>
      </c>
      <c r="F68" s="237">
        <f>SUM(F64:F67)</f>
        <v>0</v>
      </c>
      <c r="G68" s="354" t="e">
        <f>F68/C68</f>
        <v>#DIV/0!</v>
      </c>
      <c r="H68" s="424"/>
      <c r="I68" s="424"/>
      <c r="J68" s="425"/>
      <c r="K68" s="237"/>
      <c r="L68" s="234">
        <f>SUM(L64:L67)</f>
        <v>0</v>
      </c>
      <c r="M68" s="246">
        <f>SUM(M64:M67)</f>
        <v>0</v>
      </c>
      <c r="N68" s="355" t="e">
        <f>M68/L68</f>
        <v>#DIV/0!</v>
      </c>
      <c r="O68" s="424"/>
      <c r="P68" s="424"/>
      <c r="Q68" s="424"/>
    </row>
    <row r="69" spans="1:17" collapsed="1"/>
    <row r="70" spans="1:17" s="78" customFormat="1" ht="30.75" customHeight="1">
      <c r="A70" s="149"/>
      <c r="B70" s="567">
        <v>2019</v>
      </c>
      <c r="C70" s="567"/>
      <c r="D70" s="567"/>
      <c r="E70" s="567"/>
      <c r="F70" s="567"/>
      <c r="G70" s="567"/>
      <c r="H70" s="567"/>
      <c r="I70" s="567"/>
      <c r="J70" s="567"/>
      <c r="K70" s="567"/>
      <c r="L70" s="567"/>
      <c r="M70" s="567"/>
      <c r="N70" s="567"/>
      <c r="O70" s="567"/>
      <c r="P70" s="567"/>
      <c r="Q70" s="567"/>
    </row>
    <row r="71" spans="1:17" ht="30" hidden="1" customHeight="1" outlineLevel="1">
      <c r="A71" s="537">
        <v>2019</v>
      </c>
      <c r="B71" s="583" t="s">
        <v>30</v>
      </c>
      <c r="C71" s="583"/>
      <c r="D71" s="583"/>
      <c r="E71" s="583"/>
      <c r="F71" s="583"/>
      <c r="G71" s="583"/>
      <c r="H71" s="583"/>
      <c r="I71" s="583"/>
      <c r="J71" s="584"/>
      <c r="K71" s="568" t="s">
        <v>117</v>
      </c>
      <c r="L71" s="568"/>
      <c r="M71" s="568"/>
      <c r="N71" s="568"/>
      <c r="O71" s="568"/>
      <c r="P71" s="568"/>
      <c r="Q71" s="568"/>
    </row>
    <row r="72" spans="1:17" s="163" customFormat="1" ht="37.5" hidden="1" customHeight="1" outlineLevel="1">
      <c r="A72" s="537"/>
      <c r="B72" s="155" t="s">
        <v>124</v>
      </c>
      <c r="C72" s="161" t="s">
        <v>119</v>
      </c>
      <c r="D72" s="157" t="s">
        <v>81</v>
      </c>
      <c r="E72" s="155" t="s">
        <v>120</v>
      </c>
      <c r="F72" s="161" t="s">
        <v>121</v>
      </c>
      <c r="G72" s="169" t="s">
        <v>84</v>
      </c>
      <c r="H72" s="402" t="s">
        <v>131</v>
      </c>
      <c r="I72" s="402" t="s">
        <v>133</v>
      </c>
      <c r="J72" s="402" t="s">
        <v>134</v>
      </c>
      <c r="K72" s="432" t="s">
        <v>122</v>
      </c>
      <c r="L72" s="157" t="s">
        <v>81</v>
      </c>
      <c r="M72" s="161" t="s">
        <v>123</v>
      </c>
      <c r="N72" s="170" t="s">
        <v>84</v>
      </c>
      <c r="O72" s="402" t="s">
        <v>132</v>
      </c>
      <c r="P72" s="402" t="s">
        <v>133</v>
      </c>
      <c r="Q72" s="402" t="s">
        <v>135</v>
      </c>
    </row>
    <row r="73" spans="1:17" ht="21" hidden="1" customHeight="1" outlineLevel="1">
      <c r="A73" s="537"/>
      <c r="B73" s="10"/>
      <c r="C73" s="352"/>
      <c r="D73" s="125"/>
      <c r="E73" s="139" t="e">
        <f>C73/Samantekt!J7</f>
        <v>#DIV/0!</v>
      </c>
      <c r="F73" s="119"/>
      <c r="G73" s="350" t="e">
        <f>F73/C73</f>
        <v>#DIV/0!</v>
      </c>
      <c r="H73" s="429">
        <f>J64</f>
        <v>0</v>
      </c>
      <c r="I73" s="420" t="e">
        <f>1-(G77/H73)</f>
        <v>#DIV/0!</v>
      </c>
      <c r="J73" s="427">
        <v>0</v>
      </c>
      <c r="K73" s="13"/>
      <c r="L73" s="68"/>
      <c r="M73" s="122"/>
      <c r="N73" s="350" t="e">
        <f t="shared" ref="N73:N76" si="4">M73/L73</f>
        <v>#DIV/0!</v>
      </c>
      <c r="O73" s="430">
        <f>Q64</f>
        <v>0</v>
      </c>
      <c r="P73" s="420" t="e">
        <f>1-(N77/O73)</f>
        <v>#DIV/0!</v>
      </c>
      <c r="Q73" s="428">
        <v>0</v>
      </c>
    </row>
    <row r="74" spans="1:17" ht="21" hidden="1" customHeight="1" outlineLevel="1">
      <c r="A74" s="537"/>
      <c r="B74" s="14"/>
      <c r="C74" s="352"/>
      <c r="D74" s="125"/>
      <c r="E74" s="139" t="e">
        <f>C74/Samantekt!J7</f>
        <v>#DIV/0!</v>
      </c>
      <c r="F74" s="119"/>
      <c r="G74" s="350" t="e">
        <f t="shared" ref="G74:G75" si="5">F74/C74</f>
        <v>#DIV/0!</v>
      </c>
      <c r="H74" s="421"/>
      <c r="I74" s="421"/>
      <c r="J74" s="422"/>
      <c r="K74" s="15"/>
      <c r="L74" s="68"/>
      <c r="M74" s="122"/>
      <c r="N74" s="350" t="e">
        <f t="shared" si="4"/>
        <v>#DIV/0!</v>
      </c>
      <c r="O74" s="421"/>
      <c r="P74" s="421"/>
      <c r="Q74" s="421"/>
    </row>
    <row r="75" spans="1:17" ht="21" hidden="1" customHeight="1" outlineLevel="1">
      <c r="A75" s="537"/>
      <c r="B75" s="16"/>
      <c r="C75" s="352"/>
      <c r="D75" s="125"/>
      <c r="E75" s="139" t="e">
        <f>C75/Samantekt!J7</f>
        <v>#DIV/0!</v>
      </c>
      <c r="F75" s="119"/>
      <c r="G75" s="350" t="e">
        <f t="shared" si="5"/>
        <v>#DIV/0!</v>
      </c>
      <c r="H75" s="421"/>
      <c r="I75" s="421"/>
      <c r="J75" s="422"/>
      <c r="K75" s="13"/>
      <c r="L75" s="68"/>
      <c r="M75" s="119"/>
      <c r="N75" s="350" t="e">
        <f t="shared" si="4"/>
        <v>#DIV/0!</v>
      </c>
      <c r="O75" s="421"/>
      <c r="P75" s="421"/>
      <c r="Q75" s="421"/>
    </row>
    <row r="76" spans="1:17" ht="21" hidden="1" customHeight="1" outlineLevel="1">
      <c r="A76" s="537"/>
      <c r="B76" s="18"/>
      <c r="C76" s="353"/>
      <c r="D76" s="125"/>
      <c r="E76" s="139" t="e">
        <f>C76/Samantekt!J7</f>
        <v>#DIV/0!</v>
      </c>
      <c r="F76" s="351"/>
      <c r="G76" s="350" t="e">
        <f>F76/C76</f>
        <v>#DIV/0!</v>
      </c>
      <c r="H76" s="421"/>
      <c r="I76" s="421"/>
      <c r="J76" s="423"/>
      <c r="K76" s="13"/>
      <c r="L76" s="124"/>
      <c r="M76" s="123"/>
      <c r="N76" s="350" t="e">
        <f t="shared" si="4"/>
        <v>#DIV/0!</v>
      </c>
      <c r="O76" s="421"/>
      <c r="P76" s="421"/>
      <c r="Q76" s="421"/>
    </row>
    <row r="77" spans="1:17" ht="17.25" hidden="1" outlineLevel="1" thickBot="1">
      <c r="A77" s="537"/>
      <c r="B77" s="242" t="s">
        <v>88</v>
      </c>
      <c r="C77" s="243">
        <f>SUM(C73:C76)</f>
        <v>0</v>
      </c>
      <c r="D77" s="234">
        <f>SUM(D73:D76)</f>
        <v>0</v>
      </c>
      <c r="E77" s="244" t="e">
        <f>C77/Samantekt!J7</f>
        <v>#DIV/0!</v>
      </c>
      <c r="F77" s="237">
        <f>SUM(F73:F76)</f>
        <v>0</v>
      </c>
      <c r="G77" s="354" t="e">
        <f>F77/C77</f>
        <v>#DIV/0!</v>
      </c>
      <c r="H77" s="424"/>
      <c r="I77" s="424"/>
      <c r="J77" s="425"/>
      <c r="K77" s="237"/>
      <c r="L77" s="234">
        <f>SUM(L73:L76)</f>
        <v>0</v>
      </c>
      <c r="M77" s="246">
        <f>SUM(M73:M76)</f>
        <v>0</v>
      </c>
      <c r="N77" s="355" t="e">
        <f>M77/L77</f>
        <v>#DIV/0!</v>
      </c>
      <c r="O77" s="424"/>
      <c r="P77" s="424"/>
      <c r="Q77" s="424"/>
    </row>
    <row r="78" spans="1:17" collapsed="1"/>
    <row r="79" spans="1:17" s="78" customFormat="1" ht="30.75" customHeight="1">
      <c r="A79" s="149"/>
      <c r="B79" s="567">
        <v>2020</v>
      </c>
      <c r="C79" s="567"/>
      <c r="D79" s="567"/>
      <c r="E79" s="567"/>
      <c r="F79" s="567"/>
      <c r="G79" s="567"/>
      <c r="H79" s="567"/>
      <c r="I79" s="567"/>
      <c r="J79" s="567"/>
      <c r="K79" s="567"/>
      <c r="L79" s="567"/>
      <c r="M79" s="567"/>
      <c r="N79" s="567"/>
      <c r="O79" s="567"/>
      <c r="P79" s="567"/>
      <c r="Q79" s="567"/>
    </row>
    <row r="80" spans="1:17" ht="30" hidden="1" customHeight="1" outlineLevel="1">
      <c r="A80" s="537">
        <v>2020</v>
      </c>
      <c r="B80" s="583" t="s">
        <v>30</v>
      </c>
      <c r="C80" s="583"/>
      <c r="D80" s="583"/>
      <c r="E80" s="583"/>
      <c r="F80" s="583"/>
      <c r="G80" s="583"/>
      <c r="H80" s="583"/>
      <c r="I80" s="583"/>
      <c r="J80" s="584"/>
      <c r="K80" s="568" t="s">
        <v>117</v>
      </c>
      <c r="L80" s="568"/>
      <c r="M80" s="568"/>
      <c r="N80" s="568"/>
      <c r="O80" s="568"/>
      <c r="P80" s="568"/>
      <c r="Q80" s="568"/>
    </row>
    <row r="81" spans="1:17" s="163" customFormat="1" ht="37.5" hidden="1" customHeight="1" outlineLevel="1">
      <c r="A81" s="537"/>
      <c r="B81" s="155" t="s">
        <v>124</v>
      </c>
      <c r="C81" s="161" t="s">
        <v>119</v>
      </c>
      <c r="D81" s="157" t="s">
        <v>81</v>
      </c>
      <c r="E81" s="155" t="s">
        <v>120</v>
      </c>
      <c r="F81" s="161" t="s">
        <v>121</v>
      </c>
      <c r="G81" s="169" t="s">
        <v>84</v>
      </c>
      <c r="H81" s="402" t="s">
        <v>134</v>
      </c>
      <c r="I81" s="402" t="s">
        <v>136</v>
      </c>
      <c r="J81" s="431" t="s">
        <v>137</v>
      </c>
      <c r="K81" s="432" t="s">
        <v>122</v>
      </c>
      <c r="L81" s="157" t="s">
        <v>81</v>
      </c>
      <c r="M81" s="161" t="s">
        <v>123</v>
      </c>
      <c r="N81" s="170" t="s">
        <v>84</v>
      </c>
      <c r="O81" s="402" t="s">
        <v>135</v>
      </c>
      <c r="P81" s="402" t="s">
        <v>136</v>
      </c>
      <c r="Q81" s="402" t="s">
        <v>138</v>
      </c>
    </row>
    <row r="82" spans="1:17" ht="21" hidden="1" customHeight="1" outlineLevel="1">
      <c r="A82" s="537"/>
      <c r="B82" s="10"/>
      <c r="C82" s="352"/>
      <c r="D82" s="125"/>
      <c r="E82" s="139" t="e">
        <f>C82/Samantekt!K7</f>
        <v>#DIV/0!</v>
      </c>
      <c r="F82" s="119"/>
      <c r="G82" s="350" t="e">
        <f>F82/C82</f>
        <v>#DIV/0!</v>
      </c>
      <c r="H82" s="429">
        <f>J73</f>
        <v>0</v>
      </c>
      <c r="I82" s="420" t="e">
        <f>1-(G86/H82)</f>
        <v>#DIV/0!</v>
      </c>
      <c r="J82" s="427">
        <v>0</v>
      </c>
      <c r="K82" s="13"/>
      <c r="L82" s="68"/>
      <c r="M82" s="122"/>
      <c r="N82" s="350" t="e">
        <f>M82/L82</f>
        <v>#DIV/0!</v>
      </c>
      <c r="O82" s="430">
        <v>0</v>
      </c>
      <c r="P82" s="420" t="e">
        <f>1-(N86/O82)</f>
        <v>#DIV/0!</v>
      </c>
      <c r="Q82" s="428">
        <v>0</v>
      </c>
    </row>
    <row r="83" spans="1:17" ht="21" hidden="1" customHeight="1" outlineLevel="1">
      <c r="A83" s="537"/>
      <c r="B83" s="14"/>
      <c r="C83" s="352"/>
      <c r="D83" s="125"/>
      <c r="E83" s="139" t="e">
        <f>C83/Samantekt!K7</f>
        <v>#DIV/0!</v>
      </c>
      <c r="F83" s="119"/>
      <c r="G83" s="350" t="e">
        <f t="shared" ref="G83:G84" si="6">F83/C83</f>
        <v>#DIV/0!</v>
      </c>
      <c r="H83" s="421"/>
      <c r="I83" s="421"/>
      <c r="J83" s="422"/>
      <c r="K83" s="15"/>
      <c r="L83" s="68"/>
      <c r="M83" s="122"/>
      <c r="N83" s="350" t="e">
        <f t="shared" ref="N83:N85" si="7">M83/L83</f>
        <v>#DIV/0!</v>
      </c>
      <c r="O83" s="421"/>
      <c r="P83" s="421"/>
      <c r="Q83" s="421"/>
    </row>
    <row r="84" spans="1:17" ht="21" hidden="1" customHeight="1" outlineLevel="1">
      <c r="A84" s="537"/>
      <c r="B84" s="16"/>
      <c r="C84" s="352"/>
      <c r="D84" s="125"/>
      <c r="E84" s="139" t="e">
        <f>C84/Samantekt!K7</f>
        <v>#DIV/0!</v>
      </c>
      <c r="F84" s="119"/>
      <c r="G84" s="350" t="e">
        <f t="shared" si="6"/>
        <v>#DIV/0!</v>
      </c>
      <c r="H84" s="421"/>
      <c r="I84" s="421"/>
      <c r="J84" s="422"/>
      <c r="K84" s="13"/>
      <c r="L84" s="68"/>
      <c r="M84" s="119"/>
      <c r="N84" s="350" t="e">
        <f t="shared" si="7"/>
        <v>#DIV/0!</v>
      </c>
      <c r="O84" s="421"/>
      <c r="P84" s="421"/>
      <c r="Q84" s="421"/>
    </row>
    <row r="85" spans="1:17" ht="21" hidden="1" customHeight="1" outlineLevel="1">
      <c r="A85" s="537"/>
      <c r="B85" s="18"/>
      <c r="C85" s="353"/>
      <c r="D85" s="125"/>
      <c r="E85" s="139" t="e">
        <f>C85/Samantekt!K7</f>
        <v>#DIV/0!</v>
      </c>
      <c r="F85" s="351"/>
      <c r="G85" s="350" t="e">
        <f>F85/C85</f>
        <v>#DIV/0!</v>
      </c>
      <c r="H85" s="421"/>
      <c r="I85" s="421"/>
      <c r="J85" s="423"/>
      <c r="K85" s="13"/>
      <c r="L85" s="124"/>
      <c r="M85" s="123"/>
      <c r="N85" s="350" t="e">
        <f t="shared" si="7"/>
        <v>#DIV/0!</v>
      </c>
      <c r="O85" s="421"/>
      <c r="P85" s="421"/>
      <c r="Q85" s="421"/>
    </row>
    <row r="86" spans="1:17" ht="17.25" hidden="1" outlineLevel="1" thickBot="1">
      <c r="A86" s="537"/>
      <c r="B86" s="242" t="s">
        <v>88</v>
      </c>
      <c r="C86" s="243">
        <f>SUM(C82:C85)</f>
        <v>0</v>
      </c>
      <c r="D86" s="234">
        <f>SUM(D82:D85)</f>
        <v>0</v>
      </c>
      <c r="E86" s="244" t="e">
        <f>C86/Samantekt!K7</f>
        <v>#DIV/0!</v>
      </c>
      <c r="F86" s="237">
        <f>SUM(F82:F85)</f>
        <v>0</v>
      </c>
      <c r="G86" s="354" t="e">
        <f>F86/C86</f>
        <v>#DIV/0!</v>
      </c>
      <c r="H86" s="424"/>
      <c r="I86" s="424"/>
      <c r="J86" s="425"/>
      <c r="K86" s="237"/>
      <c r="L86" s="234">
        <f>SUM(L82:L85)</f>
        <v>0</v>
      </c>
      <c r="M86" s="246">
        <f>SUM(M82:M85)</f>
        <v>0</v>
      </c>
      <c r="N86" s="355" t="e">
        <f>M86/L86</f>
        <v>#DIV/0!</v>
      </c>
      <c r="O86" s="424"/>
      <c r="P86" s="424"/>
      <c r="Q86" s="424"/>
    </row>
    <row r="87" spans="1:17" collapsed="1"/>
  </sheetData>
  <sheetProtection formatCells="0" formatColumns="0" formatRows="0" insertColumns="0" insertRows="0" insertHyperlinks="0" deleteColumns="0" deleteRows="0" selectLockedCells="1" sort="0" autoFilter="0" pivotTables="0"/>
  <mergeCells count="40">
    <mergeCell ref="A71:A77"/>
    <mergeCell ref="B71:J71"/>
    <mergeCell ref="K71:Q71"/>
    <mergeCell ref="B79:Q79"/>
    <mergeCell ref="A80:A86"/>
    <mergeCell ref="B80:J80"/>
    <mergeCell ref="K80:Q80"/>
    <mergeCell ref="B61:Q61"/>
    <mergeCell ref="A62:A68"/>
    <mergeCell ref="B62:J62"/>
    <mergeCell ref="K62:Q62"/>
    <mergeCell ref="B70:Q70"/>
    <mergeCell ref="B2:B4"/>
    <mergeCell ref="B5:G5"/>
    <mergeCell ref="B7:K7"/>
    <mergeCell ref="A26:A32"/>
    <mergeCell ref="B26:G26"/>
    <mergeCell ref="H26:K26"/>
    <mergeCell ref="A17:A23"/>
    <mergeCell ref="B17:G17"/>
    <mergeCell ref="H17:K17"/>
    <mergeCell ref="B16:K16"/>
    <mergeCell ref="B25:K25"/>
    <mergeCell ref="C4:K4"/>
    <mergeCell ref="C2:K3"/>
    <mergeCell ref="A35:A41"/>
    <mergeCell ref="B35:G35"/>
    <mergeCell ref="H35:K35"/>
    <mergeCell ref="B43:K43"/>
    <mergeCell ref="A8:A14"/>
    <mergeCell ref="B8:G8"/>
    <mergeCell ref="H8:K8"/>
    <mergeCell ref="B34:K34"/>
    <mergeCell ref="A53:A59"/>
    <mergeCell ref="B53:J53"/>
    <mergeCell ref="K53:Q53"/>
    <mergeCell ref="B52:Q52"/>
    <mergeCell ref="A44:A50"/>
    <mergeCell ref="B44:G44"/>
    <mergeCell ref="H44:K44"/>
  </mergeCells>
  <conditionalFormatting sqref="E10 E13:E14">
    <cfRule type="containsErrors" dxfId="2485" priority="916">
      <formula>ISERROR(E10)</formula>
    </cfRule>
  </conditionalFormatting>
  <conditionalFormatting sqref="E14">
    <cfRule type="containsErrors" dxfId="2484" priority="915">
      <formula>ISERROR(E14)</formula>
    </cfRule>
  </conditionalFormatting>
  <conditionalFormatting sqref="E11">
    <cfRule type="containsErrors" dxfId="2483" priority="911">
      <formula>ISERROR(E11)</formula>
    </cfRule>
  </conditionalFormatting>
  <conditionalFormatting sqref="E12">
    <cfRule type="containsErrors" dxfId="2482" priority="909">
      <formula>ISERROR(E12)</formula>
    </cfRule>
  </conditionalFormatting>
  <conditionalFormatting sqref="C14 E14:F14 J14 E10:E13">
    <cfRule type="cellIs" dxfId="2481" priority="907" operator="equal">
      <formula>0</formula>
    </cfRule>
  </conditionalFormatting>
  <conditionalFormatting sqref="E10:E14">
    <cfRule type="containsErrors" dxfId="2480" priority="903">
      <formula>ISERROR(E10)</formula>
    </cfRule>
  </conditionalFormatting>
  <conditionalFormatting sqref="E10">
    <cfRule type="containsErrors" dxfId="2479" priority="652">
      <formula>ISERROR(E10)</formula>
    </cfRule>
  </conditionalFormatting>
  <conditionalFormatting sqref="E13">
    <cfRule type="containsErrors" dxfId="2478" priority="385">
      <formula>ISERROR(E13)</formula>
    </cfRule>
    <cfRule type="containsErrors" dxfId="2477" priority="529">
      <formula>ISERROR(E13)</formula>
    </cfRule>
  </conditionalFormatting>
  <conditionalFormatting sqref="E10:E13">
    <cfRule type="containsErrors" dxfId="2476" priority="564">
      <formula>ISERROR(E10)</formula>
    </cfRule>
  </conditionalFormatting>
  <conditionalFormatting sqref="E30">
    <cfRule type="containsErrors" dxfId="2475" priority="474">
      <formula>ISERROR(E30)</formula>
    </cfRule>
  </conditionalFormatting>
  <conditionalFormatting sqref="E28">
    <cfRule type="containsErrors" dxfId="2474" priority="477">
      <formula>ISERROR(E28)</formula>
    </cfRule>
  </conditionalFormatting>
  <conditionalFormatting sqref="E29">
    <cfRule type="containsErrors" dxfId="2473" priority="475">
      <formula>ISERROR(E29)</formula>
    </cfRule>
  </conditionalFormatting>
  <conditionalFormatting sqref="E22">
    <cfRule type="containsErrors" dxfId="2472" priority="399">
      <formula>ISERROR(E22)</formula>
    </cfRule>
    <cfRule type="containsErrors" dxfId="2471" priority="478">
      <formula>ISERROR(E22)</formula>
    </cfRule>
  </conditionalFormatting>
  <conditionalFormatting sqref="D14">
    <cfRule type="cellIs" dxfId="2470" priority="541" operator="equal">
      <formula>0</formula>
    </cfRule>
  </conditionalFormatting>
  <conditionalFormatting sqref="E49">
    <cfRule type="cellIs" dxfId="2469" priority="404" operator="equal">
      <formula>0</formula>
    </cfRule>
  </conditionalFormatting>
  <conditionalFormatting sqref="I14">
    <cfRule type="cellIs" dxfId="2468" priority="535" operator="equal">
      <formula>0</formula>
    </cfRule>
  </conditionalFormatting>
  <conditionalFormatting sqref="E37">
    <cfRule type="containsErrors" dxfId="2467" priority="462">
      <formula>ISERROR(E37)</formula>
    </cfRule>
  </conditionalFormatting>
  <conditionalFormatting sqref="E19">
    <cfRule type="containsErrors" dxfId="2466" priority="480">
      <formula>ISERROR(E19)</formula>
    </cfRule>
  </conditionalFormatting>
  <conditionalFormatting sqref="E28">
    <cfRule type="containsErrors" dxfId="2465" priority="471">
      <formula>ISERROR(E28)</formula>
    </cfRule>
  </conditionalFormatting>
  <conditionalFormatting sqref="E37">
    <cfRule type="containsErrors" dxfId="2464" priority="468">
      <formula>ISERROR(E37)</formula>
    </cfRule>
  </conditionalFormatting>
  <conditionalFormatting sqref="E19 E22">
    <cfRule type="containsErrors" dxfId="2463" priority="486">
      <formula>ISERROR(E19)</formula>
    </cfRule>
  </conditionalFormatting>
  <conditionalFormatting sqref="E20">
    <cfRule type="containsErrors" dxfId="2462" priority="484">
      <formula>ISERROR(E20)</formula>
    </cfRule>
  </conditionalFormatting>
  <conditionalFormatting sqref="E21">
    <cfRule type="containsErrors" dxfId="2461" priority="483">
      <formula>ISERROR(E21)</formula>
    </cfRule>
  </conditionalFormatting>
  <conditionalFormatting sqref="E19:E22">
    <cfRule type="cellIs" dxfId="2460" priority="482" operator="equal">
      <formula>0</formula>
    </cfRule>
  </conditionalFormatting>
  <conditionalFormatting sqref="E19:E22">
    <cfRule type="containsErrors" dxfId="2459" priority="481">
      <formula>ISERROR(E19)</formula>
    </cfRule>
  </conditionalFormatting>
  <conditionalFormatting sqref="E19:E22">
    <cfRule type="containsErrors" dxfId="2458" priority="479">
      <formula>ISERROR(E19)</formula>
    </cfRule>
  </conditionalFormatting>
  <conditionalFormatting sqref="E28:E30">
    <cfRule type="cellIs" dxfId="2457" priority="473" operator="equal">
      <formula>0</formula>
    </cfRule>
  </conditionalFormatting>
  <conditionalFormatting sqref="E28:E30">
    <cfRule type="containsErrors" dxfId="2456" priority="472">
      <formula>ISERROR(E28)</formula>
    </cfRule>
  </conditionalFormatting>
  <conditionalFormatting sqref="E28:E30">
    <cfRule type="containsErrors" dxfId="2455" priority="470">
      <formula>ISERROR(E28)</formula>
    </cfRule>
  </conditionalFormatting>
  <conditionalFormatting sqref="E38">
    <cfRule type="containsErrors" dxfId="2454" priority="466">
      <formula>ISERROR(E38)</formula>
    </cfRule>
  </conditionalFormatting>
  <conditionalFormatting sqref="E39">
    <cfRule type="containsErrors" dxfId="2453" priority="465">
      <formula>ISERROR(E39)</formula>
    </cfRule>
  </conditionalFormatting>
  <conditionalFormatting sqref="E37:E39">
    <cfRule type="cellIs" dxfId="2452" priority="464" operator="equal">
      <formula>0</formula>
    </cfRule>
  </conditionalFormatting>
  <conditionalFormatting sqref="E37:E39">
    <cfRule type="containsErrors" dxfId="2451" priority="463">
      <formula>ISERROR(E37)</formula>
    </cfRule>
  </conditionalFormatting>
  <conditionalFormatting sqref="E37:E39">
    <cfRule type="containsErrors" dxfId="2450" priority="461">
      <formula>ISERROR(E37)</formula>
    </cfRule>
  </conditionalFormatting>
  <conditionalFormatting sqref="G14">
    <cfRule type="cellIs" dxfId="2449" priority="428" operator="equal">
      <formula>0</formula>
    </cfRule>
    <cfRule type="containsErrors" dxfId="2448" priority="429">
      <formula>ISERROR(G14)</formula>
    </cfRule>
  </conditionalFormatting>
  <conditionalFormatting sqref="K10:K13">
    <cfRule type="cellIs" dxfId="2447" priority="458" operator="equal">
      <formula>0</formula>
    </cfRule>
    <cfRule type="containsErrors" dxfId="2446" priority="459">
      <formula>ISERROR(K10)</formula>
    </cfRule>
  </conditionalFormatting>
  <conditionalFormatting sqref="K14">
    <cfRule type="cellIs" dxfId="2445" priority="456" operator="equal">
      <formula>0</formula>
    </cfRule>
    <cfRule type="containsErrors" dxfId="2444" priority="457">
      <formula>ISERROR(K14)</formula>
    </cfRule>
  </conditionalFormatting>
  <conditionalFormatting sqref="K19:K22">
    <cfRule type="cellIs" dxfId="2443" priority="454" operator="equal">
      <formula>0</formula>
    </cfRule>
    <cfRule type="containsErrors" dxfId="2442" priority="455">
      <formula>ISERROR(K19)</formula>
    </cfRule>
  </conditionalFormatting>
  <conditionalFormatting sqref="K28:K31">
    <cfRule type="cellIs" dxfId="2441" priority="450" operator="equal">
      <formula>0</formula>
    </cfRule>
    <cfRule type="containsErrors" dxfId="2440" priority="451">
      <formula>ISERROR(K28)</formula>
    </cfRule>
  </conditionalFormatting>
  <conditionalFormatting sqref="K37:K40">
    <cfRule type="cellIs" dxfId="2439" priority="446" operator="equal">
      <formula>0</formula>
    </cfRule>
    <cfRule type="containsErrors" dxfId="2438" priority="447">
      <formula>ISERROR(K37)</formula>
    </cfRule>
  </conditionalFormatting>
  <conditionalFormatting sqref="G37:G40">
    <cfRule type="cellIs" dxfId="2437" priority="442" operator="equal">
      <formula>0</formula>
    </cfRule>
    <cfRule type="containsErrors" dxfId="2436" priority="443">
      <formula>ISERROR(G37)</formula>
    </cfRule>
  </conditionalFormatting>
  <conditionalFormatting sqref="G28:G31">
    <cfRule type="cellIs" dxfId="2435" priority="438" operator="equal">
      <formula>0</formula>
    </cfRule>
    <cfRule type="containsErrors" dxfId="2434" priority="439">
      <formula>ISERROR(G28)</formula>
    </cfRule>
  </conditionalFormatting>
  <conditionalFormatting sqref="G19:G22">
    <cfRule type="cellIs" dxfId="2433" priority="434" operator="equal">
      <formula>0</formula>
    </cfRule>
    <cfRule type="containsErrors" dxfId="2432" priority="435">
      <formula>ISERROR(G19)</formula>
    </cfRule>
  </conditionalFormatting>
  <conditionalFormatting sqref="G10:G13">
    <cfRule type="cellIs" dxfId="2431" priority="430" operator="equal">
      <formula>0</formula>
    </cfRule>
    <cfRule type="containsErrors" dxfId="2430" priority="431">
      <formula>ISERROR(G10)</formula>
    </cfRule>
  </conditionalFormatting>
  <conditionalFormatting sqref="E46:E49">
    <cfRule type="containsErrors" dxfId="2429" priority="400">
      <formula>ISERROR(E46)</formula>
    </cfRule>
  </conditionalFormatting>
  <conditionalFormatting sqref="E46">
    <cfRule type="containsErrors" dxfId="2428" priority="422">
      <formula>ISERROR(E46)</formula>
    </cfRule>
  </conditionalFormatting>
  <conditionalFormatting sqref="E47">
    <cfRule type="containsErrors" dxfId="2427" priority="420">
      <formula>ISERROR(E47)</formula>
    </cfRule>
  </conditionalFormatting>
  <conditionalFormatting sqref="E48">
    <cfRule type="containsErrors" dxfId="2426" priority="419">
      <formula>ISERROR(E48)</formula>
    </cfRule>
  </conditionalFormatting>
  <conditionalFormatting sqref="E46:E48">
    <cfRule type="cellIs" dxfId="2425" priority="418" operator="equal">
      <formula>0</formula>
    </cfRule>
  </conditionalFormatting>
  <conditionalFormatting sqref="E46:E48">
    <cfRule type="containsErrors" dxfId="2424" priority="417">
      <formula>ISERROR(E46)</formula>
    </cfRule>
  </conditionalFormatting>
  <conditionalFormatting sqref="E46">
    <cfRule type="containsErrors" dxfId="2423" priority="416">
      <formula>ISERROR(E46)</formula>
    </cfRule>
  </conditionalFormatting>
  <conditionalFormatting sqref="E46:E48">
    <cfRule type="containsErrors" dxfId="2422" priority="415">
      <formula>ISERROR(E46)</formula>
    </cfRule>
  </conditionalFormatting>
  <conditionalFormatting sqref="K46:K49">
    <cfRule type="cellIs" dxfId="2421" priority="412" operator="equal">
      <formula>0</formula>
    </cfRule>
    <cfRule type="containsErrors" dxfId="2420" priority="413">
      <formula>ISERROR(K46)</formula>
    </cfRule>
  </conditionalFormatting>
  <conditionalFormatting sqref="G46:G49">
    <cfRule type="cellIs" dxfId="2419" priority="408" operator="equal">
      <formula>0</formula>
    </cfRule>
    <cfRule type="containsErrors" dxfId="2418" priority="409">
      <formula>ISERROR(G46)</formula>
    </cfRule>
  </conditionalFormatting>
  <conditionalFormatting sqref="E49">
    <cfRule type="containsErrors" dxfId="2417" priority="405">
      <formula>ISERROR(E49)</formula>
    </cfRule>
  </conditionalFormatting>
  <conditionalFormatting sqref="E49">
    <cfRule type="containsErrors" dxfId="2416" priority="403">
      <formula>ISERROR(E49)</formula>
    </cfRule>
  </conditionalFormatting>
  <conditionalFormatting sqref="E49">
    <cfRule type="containsErrors" dxfId="2415" priority="402">
      <formula>ISERROR(E49)</formula>
    </cfRule>
  </conditionalFormatting>
  <conditionalFormatting sqref="E49">
    <cfRule type="containsErrors" dxfId="2414" priority="401">
      <formula>ISERROR(E49)</formula>
    </cfRule>
  </conditionalFormatting>
  <conditionalFormatting sqref="E31">
    <cfRule type="containsErrors" dxfId="2413" priority="393">
      <formula>ISERROR(E31)</formula>
    </cfRule>
    <cfRule type="containsErrors" dxfId="2412" priority="394">
      <formula>ISERROR(E31)</formula>
    </cfRule>
  </conditionalFormatting>
  <conditionalFormatting sqref="E31">
    <cfRule type="containsErrors" dxfId="2411" priority="398">
      <formula>ISERROR(E31)</formula>
    </cfRule>
  </conditionalFormatting>
  <conditionalFormatting sqref="E31">
    <cfRule type="cellIs" dxfId="2410" priority="397" operator="equal">
      <formula>0</formula>
    </cfRule>
  </conditionalFormatting>
  <conditionalFormatting sqref="E31">
    <cfRule type="containsErrors" dxfId="2409" priority="396">
      <formula>ISERROR(E31)</formula>
    </cfRule>
  </conditionalFormatting>
  <conditionalFormatting sqref="E31">
    <cfRule type="containsErrors" dxfId="2408" priority="395">
      <formula>ISERROR(E31)</formula>
    </cfRule>
  </conditionalFormatting>
  <conditionalFormatting sqref="E40">
    <cfRule type="containsErrors" dxfId="2407" priority="387">
      <formula>ISERROR(E40)</formula>
    </cfRule>
    <cfRule type="containsErrors" dxfId="2406" priority="388">
      <formula>ISERROR(E40)</formula>
    </cfRule>
  </conditionalFormatting>
  <conditionalFormatting sqref="E40">
    <cfRule type="containsErrors" dxfId="2405" priority="392">
      <formula>ISERROR(E40)</formula>
    </cfRule>
  </conditionalFormatting>
  <conditionalFormatting sqref="E40">
    <cfRule type="cellIs" dxfId="2404" priority="391" operator="equal">
      <formula>0</formula>
    </cfRule>
  </conditionalFormatting>
  <conditionalFormatting sqref="E40">
    <cfRule type="containsErrors" dxfId="2403" priority="390">
      <formula>ISERROR(E40)</formula>
    </cfRule>
  </conditionalFormatting>
  <conditionalFormatting sqref="E40">
    <cfRule type="containsErrors" dxfId="2402" priority="389">
      <formula>ISERROR(E40)</formula>
    </cfRule>
  </conditionalFormatting>
  <conditionalFormatting sqref="E13">
    <cfRule type="containsErrors" dxfId="2401" priority="386">
      <formula>ISERROR(E13)</formula>
    </cfRule>
  </conditionalFormatting>
  <conditionalFormatting sqref="C23 F23 J23">
    <cfRule type="cellIs" dxfId="2400" priority="382" operator="equal">
      <formula>0</formula>
    </cfRule>
  </conditionalFormatting>
  <conditionalFormatting sqref="D23">
    <cfRule type="cellIs" dxfId="2399" priority="380" operator="equal">
      <formula>0</formula>
    </cfRule>
  </conditionalFormatting>
  <conditionalFormatting sqref="I23">
    <cfRule type="cellIs" dxfId="2398" priority="379" operator="equal">
      <formula>0</formula>
    </cfRule>
  </conditionalFormatting>
  <conditionalFormatting sqref="G23">
    <cfRule type="cellIs" dxfId="2397" priority="375" operator="equal">
      <formula>0</formula>
    </cfRule>
    <cfRule type="containsErrors" dxfId="2396" priority="376">
      <formula>ISERROR(G23)</formula>
    </cfRule>
  </conditionalFormatting>
  <conditionalFormatting sqref="K23">
    <cfRule type="cellIs" dxfId="2395" priority="377" operator="equal">
      <formula>0</formula>
    </cfRule>
    <cfRule type="containsErrors" dxfId="2394" priority="378">
      <formula>ISERROR(K23)</formula>
    </cfRule>
  </conditionalFormatting>
  <conditionalFormatting sqref="E32">
    <cfRule type="containsErrors" dxfId="2393" priority="374">
      <formula>ISERROR(E32)</formula>
    </cfRule>
  </conditionalFormatting>
  <conditionalFormatting sqref="E32">
    <cfRule type="containsErrors" dxfId="2392" priority="373">
      <formula>ISERROR(E32)</formula>
    </cfRule>
  </conditionalFormatting>
  <conditionalFormatting sqref="C32 E32:F32 J32">
    <cfRule type="cellIs" dxfId="2391" priority="372" operator="equal">
      <formula>0</formula>
    </cfRule>
  </conditionalFormatting>
  <conditionalFormatting sqref="E32">
    <cfRule type="containsErrors" dxfId="2390" priority="371">
      <formula>ISERROR(E32)</formula>
    </cfRule>
  </conditionalFormatting>
  <conditionalFormatting sqref="D32">
    <cfRule type="cellIs" dxfId="2389" priority="370" operator="equal">
      <formula>0</formula>
    </cfRule>
  </conditionalFormatting>
  <conditionalFormatting sqref="I32">
    <cfRule type="cellIs" dxfId="2388" priority="369" operator="equal">
      <formula>0</formula>
    </cfRule>
  </conditionalFormatting>
  <conditionalFormatting sqref="G32">
    <cfRule type="cellIs" dxfId="2387" priority="365" operator="equal">
      <formula>0</formula>
    </cfRule>
    <cfRule type="containsErrors" dxfId="2386" priority="366">
      <formula>ISERROR(G32)</formula>
    </cfRule>
  </conditionalFormatting>
  <conditionalFormatting sqref="K32">
    <cfRule type="cellIs" dxfId="2385" priority="367" operator="equal">
      <formula>0</formula>
    </cfRule>
    <cfRule type="containsErrors" dxfId="2384" priority="368">
      <formula>ISERROR(K32)</formula>
    </cfRule>
  </conditionalFormatting>
  <conditionalFormatting sqref="E41">
    <cfRule type="containsErrors" dxfId="2383" priority="364">
      <formula>ISERROR(E41)</formula>
    </cfRule>
  </conditionalFormatting>
  <conditionalFormatting sqref="E41">
    <cfRule type="containsErrors" dxfId="2382" priority="363">
      <formula>ISERROR(E41)</formula>
    </cfRule>
  </conditionalFormatting>
  <conditionalFormatting sqref="C41 E41:F41 J41">
    <cfRule type="cellIs" dxfId="2381" priority="362" operator="equal">
      <formula>0</formula>
    </cfRule>
  </conditionalFormatting>
  <conditionalFormatting sqref="E41">
    <cfRule type="containsErrors" dxfId="2380" priority="361">
      <formula>ISERROR(E41)</formula>
    </cfRule>
  </conditionalFormatting>
  <conditionalFormatting sqref="D41">
    <cfRule type="cellIs" dxfId="2379" priority="360" operator="equal">
      <formula>0</formula>
    </cfRule>
  </conditionalFormatting>
  <conditionalFormatting sqref="I41">
    <cfRule type="cellIs" dxfId="2378" priority="359" operator="equal">
      <formula>0</formula>
    </cfRule>
  </conditionalFormatting>
  <conditionalFormatting sqref="G41">
    <cfRule type="cellIs" dxfId="2377" priority="355" operator="equal">
      <formula>0</formula>
    </cfRule>
    <cfRule type="containsErrors" dxfId="2376" priority="356">
      <formula>ISERROR(G41)</formula>
    </cfRule>
  </conditionalFormatting>
  <conditionalFormatting sqref="K41">
    <cfRule type="cellIs" dxfId="2375" priority="357" operator="equal">
      <formula>0</formula>
    </cfRule>
    <cfRule type="containsErrors" dxfId="2374" priority="358">
      <formula>ISERROR(K41)</formula>
    </cfRule>
  </conditionalFormatting>
  <conditionalFormatting sqref="E50">
    <cfRule type="containsErrors" dxfId="2373" priority="354">
      <formula>ISERROR(E50)</formula>
    </cfRule>
  </conditionalFormatting>
  <conditionalFormatting sqref="E50">
    <cfRule type="containsErrors" dxfId="2372" priority="353">
      <formula>ISERROR(E50)</formula>
    </cfRule>
  </conditionalFormatting>
  <conditionalFormatting sqref="C50 E50:F50 J50">
    <cfRule type="cellIs" dxfId="2371" priority="352" operator="equal">
      <formula>0</formula>
    </cfRule>
  </conditionalFormatting>
  <conditionalFormatting sqref="E50">
    <cfRule type="containsErrors" dxfId="2370" priority="351">
      <formula>ISERROR(E50)</formula>
    </cfRule>
  </conditionalFormatting>
  <conditionalFormatting sqref="D50">
    <cfRule type="cellIs" dxfId="2369" priority="350" operator="equal">
      <formula>0</formula>
    </cfRule>
  </conditionalFormatting>
  <conditionalFormatting sqref="I50">
    <cfRule type="cellIs" dxfId="2368" priority="349" operator="equal">
      <formula>0</formula>
    </cfRule>
  </conditionalFormatting>
  <conditionalFormatting sqref="G50">
    <cfRule type="cellIs" dxfId="2367" priority="345" operator="equal">
      <formula>0</formula>
    </cfRule>
    <cfRule type="containsErrors" dxfId="2366" priority="346">
      <formula>ISERROR(G50)</formula>
    </cfRule>
  </conditionalFormatting>
  <conditionalFormatting sqref="K50">
    <cfRule type="cellIs" dxfId="2365" priority="347" operator="equal">
      <formula>0</formula>
    </cfRule>
    <cfRule type="containsErrors" dxfId="2364" priority="348">
      <formula>ISERROR(K50)</formula>
    </cfRule>
  </conditionalFormatting>
  <conditionalFormatting sqref="E23">
    <cfRule type="containsErrors" dxfId="2363" priority="344">
      <formula>ISERROR(E23)</formula>
    </cfRule>
  </conditionalFormatting>
  <conditionalFormatting sqref="E23">
    <cfRule type="containsErrors" dxfId="2362" priority="343">
      <formula>ISERROR(E23)</formula>
    </cfRule>
  </conditionalFormatting>
  <conditionalFormatting sqref="E23">
    <cfRule type="cellIs" dxfId="2361" priority="342" operator="equal">
      <formula>0</formula>
    </cfRule>
  </conditionalFormatting>
  <conditionalFormatting sqref="E23">
    <cfRule type="containsErrors" dxfId="2360" priority="341">
      <formula>ISERROR(E23)</formula>
    </cfRule>
  </conditionalFormatting>
  <conditionalFormatting sqref="E59">
    <cfRule type="containsErrors" dxfId="2359" priority="323">
      <formula>ISERROR(E59)</formula>
    </cfRule>
  </conditionalFormatting>
  <conditionalFormatting sqref="E59">
    <cfRule type="containsErrors" dxfId="2358" priority="322">
      <formula>ISERROR(E59)</formula>
    </cfRule>
  </conditionalFormatting>
  <conditionalFormatting sqref="C59 E59:F59 M59">
    <cfRule type="cellIs" dxfId="2357" priority="321" operator="equal">
      <formula>0</formula>
    </cfRule>
  </conditionalFormatting>
  <conditionalFormatting sqref="E59">
    <cfRule type="containsErrors" dxfId="2356" priority="320">
      <formula>ISERROR(E59)</formula>
    </cfRule>
  </conditionalFormatting>
  <conditionalFormatting sqref="D59">
    <cfRule type="cellIs" dxfId="2355" priority="319" operator="equal">
      <formula>0</formula>
    </cfRule>
  </conditionalFormatting>
  <conditionalFormatting sqref="L59">
    <cfRule type="cellIs" dxfId="2354" priority="318" operator="equal">
      <formula>0</formula>
    </cfRule>
  </conditionalFormatting>
  <conditionalFormatting sqref="N59">
    <cfRule type="cellIs" dxfId="2353" priority="316" operator="equal">
      <formula>0</formula>
    </cfRule>
    <cfRule type="containsErrors" dxfId="2352" priority="317">
      <formula>ISERROR(N59)</formula>
    </cfRule>
  </conditionalFormatting>
  <conditionalFormatting sqref="G55:G58">
    <cfRule type="cellIs" dxfId="2351" priority="204" operator="equal">
      <formula>0</formula>
    </cfRule>
    <cfRule type="containsErrors" dxfId="2350" priority="205">
      <formula>ISERROR(G55)</formula>
    </cfRule>
  </conditionalFormatting>
  <conditionalFormatting sqref="G59">
    <cfRule type="cellIs" dxfId="2349" priority="202" operator="equal">
      <formula>0</formula>
    </cfRule>
    <cfRule type="containsErrors" dxfId="2348" priority="203">
      <formula>ISERROR(G59)</formula>
    </cfRule>
  </conditionalFormatting>
  <conditionalFormatting sqref="N55:N58">
    <cfRule type="cellIs" dxfId="2347" priority="200" operator="equal">
      <formula>0</formula>
    </cfRule>
    <cfRule type="containsErrors" dxfId="2346" priority="201">
      <formula>ISERROR(N55)</formula>
    </cfRule>
  </conditionalFormatting>
  <conditionalFormatting sqref="P55">
    <cfRule type="cellIs" dxfId="2345" priority="198" operator="greaterThanOrEqual">
      <formula>0</formula>
    </cfRule>
    <cfRule type="cellIs" dxfId="2344" priority="199" operator="lessThan">
      <formula>0</formula>
    </cfRule>
  </conditionalFormatting>
  <conditionalFormatting sqref="E55:E58">
    <cfRule type="containsErrors" dxfId="2343" priority="99">
      <formula>ISERROR(E55)</formula>
    </cfRule>
  </conditionalFormatting>
  <conditionalFormatting sqref="E55:E58">
    <cfRule type="containsErrors" dxfId="2342" priority="104">
      <formula>ISERROR(E55)</formula>
    </cfRule>
  </conditionalFormatting>
  <conditionalFormatting sqref="E55:E58">
    <cfRule type="cellIs" dxfId="2341" priority="103" operator="equal">
      <formula>0</formula>
    </cfRule>
  </conditionalFormatting>
  <conditionalFormatting sqref="E55:E58">
    <cfRule type="containsErrors" dxfId="2340" priority="102">
      <formula>ISERROR(E55)</formula>
    </cfRule>
  </conditionalFormatting>
  <conditionalFormatting sqref="E55:E58">
    <cfRule type="containsErrors" dxfId="2339" priority="101">
      <formula>ISERROR(E55)</formula>
    </cfRule>
  </conditionalFormatting>
  <conditionalFormatting sqref="E55:E58">
    <cfRule type="containsErrors" dxfId="2338" priority="100">
      <formula>ISERROR(E55)</formula>
    </cfRule>
  </conditionalFormatting>
  <conditionalFormatting sqref="I55">
    <cfRule type="cellIs" dxfId="2337" priority="73" operator="greaterThanOrEqual">
      <formula>0</formula>
    </cfRule>
    <cfRule type="cellIs" dxfId="2336" priority="74" operator="lessThan">
      <formula>0</formula>
    </cfRule>
  </conditionalFormatting>
  <conditionalFormatting sqref="E68">
    <cfRule type="containsErrors" dxfId="2335" priority="72">
      <formula>ISERROR(E68)</formula>
    </cfRule>
  </conditionalFormatting>
  <conditionalFormatting sqref="E68">
    <cfRule type="containsErrors" dxfId="2334" priority="71">
      <formula>ISERROR(E68)</formula>
    </cfRule>
  </conditionalFormatting>
  <conditionalFormatting sqref="C68 E68:F68 M68">
    <cfRule type="cellIs" dxfId="2333" priority="70" operator="equal">
      <formula>0</formula>
    </cfRule>
  </conditionalFormatting>
  <conditionalFormatting sqref="E68">
    <cfRule type="containsErrors" dxfId="2332" priority="69">
      <formula>ISERROR(E68)</formula>
    </cfRule>
  </conditionalFormatting>
  <conditionalFormatting sqref="D68">
    <cfRule type="cellIs" dxfId="2331" priority="68" operator="equal">
      <formula>0</formula>
    </cfRule>
  </conditionalFormatting>
  <conditionalFormatting sqref="L68">
    <cfRule type="cellIs" dxfId="2330" priority="67" operator="equal">
      <formula>0</formula>
    </cfRule>
  </conditionalFormatting>
  <conditionalFormatting sqref="N68">
    <cfRule type="cellIs" dxfId="2329" priority="65" operator="equal">
      <formula>0</formula>
    </cfRule>
    <cfRule type="containsErrors" dxfId="2328" priority="66">
      <formula>ISERROR(N68)</formula>
    </cfRule>
  </conditionalFormatting>
  <conditionalFormatting sqref="G64:G67">
    <cfRule type="cellIs" dxfId="2327" priority="63" operator="equal">
      <formula>0</formula>
    </cfRule>
    <cfRule type="containsErrors" dxfId="2326" priority="64">
      <formula>ISERROR(G64)</formula>
    </cfRule>
  </conditionalFormatting>
  <conditionalFormatting sqref="G68">
    <cfRule type="cellIs" dxfId="2325" priority="61" operator="equal">
      <formula>0</formula>
    </cfRule>
    <cfRule type="containsErrors" dxfId="2324" priority="62">
      <formula>ISERROR(G68)</formula>
    </cfRule>
  </conditionalFormatting>
  <conditionalFormatting sqref="N64:N67">
    <cfRule type="cellIs" dxfId="2323" priority="59" operator="equal">
      <formula>0</formula>
    </cfRule>
    <cfRule type="containsErrors" dxfId="2322" priority="60">
      <formula>ISERROR(N64)</formula>
    </cfRule>
  </conditionalFormatting>
  <conditionalFormatting sqref="P64">
    <cfRule type="cellIs" dxfId="2321" priority="57" operator="greaterThanOrEqual">
      <formula>0</formula>
    </cfRule>
    <cfRule type="cellIs" dxfId="2320" priority="58" operator="lessThan">
      <formula>0</formula>
    </cfRule>
  </conditionalFormatting>
  <conditionalFormatting sqref="E64:E67">
    <cfRule type="containsErrors" dxfId="2319" priority="51">
      <formula>ISERROR(E64)</formula>
    </cfRule>
  </conditionalFormatting>
  <conditionalFormatting sqref="E64:E67">
    <cfRule type="containsErrors" dxfId="2318" priority="56">
      <formula>ISERROR(E64)</formula>
    </cfRule>
  </conditionalFormatting>
  <conditionalFormatting sqref="E64:E67">
    <cfRule type="cellIs" dxfId="2317" priority="55" operator="equal">
      <formula>0</formula>
    </cfRule>
  </conditionalFormatting>
  <conditionalFormatting sqref="E64:E67">
    <cfRule type="containsErrors" dxfId="2316" priority="54">
      <formula>ISERROR(E64)</formula>
    </cfRule>
  </conditionalFormatting>
  <conditionalFormatting sqref="E64:E67">
    <cfRule type="containsErrors" dxfId="2315" priority="53">
      <formula>ISERROR(E64)</formula>
    </cfRule>
  </conditionalFormatting>
  <conditionalFormatting sqref="E64:E67">
    <cfRule type="containsErrors" dxfId="2314" priority="52">
      <formula>ISERROR(E64)</formula>
    </cfRule>
  </conditionalFormatting>
  <conditionalFormatting sqref="I64">
    <cfRule type="cellIs" dxfId="2313" priority="49" operator="greaterThanOrEqual">
      <formula>0</formula>
    </cfRule>
    <cfRule type="cellIs" dxfId="2312" priority="50" operator="lessThan">
      <formula>0</formula>
    </cfRule>
  </conditionalFormatting>
  <conditionalFormatting sqref="E77">
    <cfRule type="containsErrors" dxfId="2311" priority="48">
      <formula>ISERROR(E77)</formula>
    </cfRule>
  </conditionalFormatting>
  <conditionalFormatting sqref="E77">
    <cfRule type="containsErrors" dxfId="2310" priority="47">
      <formula>ISERROR(E77)</formula>
    </cfRule>
  </conditionalFormatting>
  <conditionalFormatting sqref="C77 E77:F77 M77">
    <cfRule type="cellIs" dxfId="2309" priority="46" operator="equal">
      <formula>0</formula>
    </cfRule>
  </conditionalFormatting>
  <conditionalFormatting sqref="E77">
    <cfRule type="containsErrors" dxfId="2308" priority="45">
      <formula>ISERROR(E77)</formula>
    </cfRule>
  </conditionalFormatting>
  <conditionalFormatting sqref="D77">
    <cfRule type="cellIs" dxfId="2307" priority="44" operator="equal">
      <formula>0</formula>
    </cfRule>
  </conditionalFormatting>
  <conditionalFormatting sqref="L77">
    <cfRule type="cellIs" dxfId="2306" priority="43" operator="equal">
      <formula>0</formula>
    </cfRule>
  </conditionalFormatting>
  <conditionalFormatting sqref="N77">
    <cfRule type="cellIs" dxfId="2305" priority="41" operator="equal">
      <formula>0</formula>
    </cfRule>
    <cfRule type="containsErrors" dxfId="2304" priority="42">
      <formula>ISERROR(N77)</formula>
    </cfRule>
  </conditionalFormatting>
  <conditionalFormatting sqref="G73:G76">
    <cfRule type="cellIs" dxfId="2303" priority="39" operator="equal">
      <formula>0</formula>
    </cfRule>
    <cfRule type="containsErrors" dxfId="2302" priority="40">
      <formula>ISERROR(G73)</formula>
    </cfRule>
  </conditionalFormatting>
  <conditionalFormatting sqref="G77">
    <cfRule type="cellIs" dxfId="2301" priority="37" operator="equal">
      <formula>0</formula>
    </cfRule>
    <cfRule type="containsErrors" dxfId="2300" priority="38">
      <formula>ISERROR(G77)</formula>
    </cfRule>
  </conditionalFormatting>
  <conditionalFormatting sqref="N73:N76">
    <cfRule type="cellIs" dxfId="2299" priority="35" operator="equal">
      <formula>0</formula>
    </cfRule>
    <cfRule type="containsErrors" dxfId="2298" priority="36">
      <formula>ISERROR(N73)</formula>
    </cfRule>
  </conditionalFormatting>
  <conditionalFormatting sqref="P73">
    <cfRule type="cellIs" dxfId="2297" priority="33" operator="greaterThanOrEqual">
      <formula>0</formula>
    </cfRule>
    <cfRule type="cellIs" dxfId="2296" priority="34" operator="lessThan">
      <formula>0</formula>
    </cfRule>
  </conditionalFormatting>
  <conditionalFormatting sqref="E73:E76">
    <cfRule type="containsErrors" dxfId="2295" priority="27">
      <formula>ISERROR(E73)</formula>
    </cfRule>
  </conditionalFormatting>
  <conditionalFormatting sqref="E73:E76">
    <cfRule type="containsErrors" dxfId="2294" priority="32">
      <formula>ISERROR(E73)</formula>
    </cfRule>
  </conditionalFormatting>
  <conditionalFormatting sqref="E73:E76">
    <cfRule type="cellIs" dxfId="2293" priority="31" operator="equal">
      <formula>0</formula>
    </cfRule>
  </conditionalFormatting>
  <conditionalFormatting sqref="E73:E76">
    <cfRule type="containsErrors" dxfId="2292" priority="30">
      <formula>ISERROR(E73)</formula>
    </cfRule>
  </conditionalFormatting>
  <conditionalFormatting sqref="E73:E76">
    <cfRule type="containsErrors" dxfId="2291" priority="29">
      <formula>ISERROR(E73)</formula>
    </cfRule>
  </conditionalFormatting>
  <conditionalFormatting sqref="E73:E76">
    <cfRule type="containsErrors" dxfId="2290" priority="28">
      <formula>ISERROR(E73)</formula>
    </cfRule>
  </conditionalFormatting>
  <conditionalFormatting sqref="I73">
    <cfRule type="cellIs" dxfId="2289" priority="25" operator="greaterThanOrEqual">
      <formula>0</formula>
    </cfRule>
    <cfRule type="cellIs" dxfId="2288" priority="26" operator="lessThan">
      <formula>0</formula>
    </cfRule>
  </conditionalFormatting>
  <conditionalFormatting sqref="E86">
    <cfRule type="containsErrors" dxfId="2287" priority="24">
      <formula>ISERROR(E86)</formula>
    </cfRule>
  </conditionalFormatting>
  <conditionalFormatting sqref="E86">
    <cfRule type="containsErrors" dxfId="2286" priority="23">
      <formula>ISERROR(E86)</formula>
    </cfRule>
  </conditionalFormatting>
  <conditionalFormatting sqref="C86 E86:F86 M86">
    <cfRule type="cellIs" dxfId="2285" priority="22" operator="equal">
      <formula>0</formula>
    </cfRule>
  </conditionalFormatting>
  <conditionalFormatting sqref="E86">
    <cfRule type="containsErrors" dxfId="2284" priority="21">
      <formula>ISERROR(E86)</formula>
    </cfRule>
  </conditionalFormatting>
  <conditionalFormatting sqref="D86">
    <cfRule type="cellIs" dxfId="2283" priority="20" operator="equal">
      <formula>0</formula>
    </cfRule>
  </conditionalFormatting>
  <conditionalFormatting sqref="L86">
    <cfRule type="cellIs" dxfId="2282" priority="19" operator="equal">
      <formula>0</formula>
    </cfRule>
  </conditionalFormatting>
  <conditionalFormatting sqref="N86">
    <cfRule type="cellIs" dxfId="2281" priority="17" operator="equal">
      <formula>0</formula>
    </cfRule>
    <cfRule type="containsErrors" dxfId="2280" priority="18">
      <formula>ISERROR(N86)</formula>
    </cfRule>
  </conditionalFormatting>
  <conditionalFormatting sqref="G82:G85">
    <cfRule type="cellIs" dxfId="2279" priority="15" operator="equal">
      <formula>0</formula>
    </cfRule>
    <cfRule type="containsErrors" dxfId="2278" priority="16">
      <formula>ISERROR(G82)</formula>
    </cfRule>
  </conditionalFormatting>
  <conditionalFormatting sqref="G86">
    <cfRule type="cellIs" dxfId="2277" priority="13" operator="equal">
      <formula>0</formula>
    </cfRule>
    <cfRule type="containsErrors" dxfId="2276" priority="14">
      <formula>ISERROR(G86)</formula>
    </cfRule>
  </conditionalFormatting>
  <conditionalFormatting sqref="N82:N85">
    <cfRule type="cellIs" dxfId="2275" priority="11" operator="equal">
      <formula>0</formula>
    </cfRule>
    <cfRule type="containsErrors" dxfId="2274" priority="12">
      <formula>ISERROR(N82)</formula>
    </cfRule>
  </conditionalFormatting>
  <conditionalFormatting sqref="P82">
    <cfRule type="cellIs" dxfId="2273" priority="9" operator="greaterThanOrEqual">
      <formula>0</formula>
    </cfRule>
    <cfRule type="cellIs" dxfId="2272" priority="10" operator="lessThan">
      <formula>0</formula>
    </cfRule>
  </conditionalFormatting>
  <conditionalFormatting sqref="E82:E85">
    <cfRule type="containsErrors" dxfId="2271" priority="3">
      <formula>ISERROR(E82)</formula>
    </cfRule>
  </conditionalFormatting>
  <conditionalFormatting sqref="E82:E85">
    <cfRule type="containsErrors" dxfId="2270" priority="8">
      <formula>ISERROR(E82)</formula>
    </cfRule>
  </conditionalFormatting>
  <conditionalFormatting sqref="E82:E85">
    <cfRule type="cellIs" dxfId="2269" priority="7" operator="equal">
      <formula>0</formula>
    </cfRule>
  </conditionalFormatting>
  <conditionalFormatting sqref="E82:E85">
    <cfRule type="containsErrors" dxfId="2268" priority="6">
      <formula>ISERROR(E82)</formula>
    </cfRule>
  </conditionalFormatting>
  <conditionalFormatting sqref="E82:E85">
    <cfRule type="containsErrors" dxfId="2267" priority="5">
      <formula>ISERROR(E82)</formula>
    </cfRule>
  </conditionalFormatting>
  <conditionalFormatting sqref="E82:E85">
    <cfRule type="containsErrors" dxfId="2266" priority="4">
      <formula>ISERROR(E82)</formula>
    </cfRule>
  </conditionalFormatting>
  <conditionalFormatting sqref="I82">
    <cfRule type="cellIs" dxfId="2265" priority="1" operator="greaterThanOrEqual">
      <formula>0</formula>
    </cfRule>
    <cfRule type="cellIs" dxfId="2264" priority="2" operator="lessThan">
      <formula>0</formula>
    </cfRule>
  </conditionalFormatting>
  <pageMargins left="0.7" right="0.7" top="0.75" bottom="0.75" header="0.3" footer="0.3"/>
  <pageSetup paperSize="9" orientation="landscape" horizontalDpi="4294967293" r:id="rId1"/>
  <ignoredErrors>
    <ignoredError sqref="E50:F50" formula="1"/>
    <ignoredError sqref="K46:K50 G50"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87"/>
  <sheetViews>
    <sheetView showGridLines="0" topLeftCell="A34" zoomScale="85" zoomScaleNormal="85" workbookViewId="0" xr3:uid="{78B4E459-6924-5F8B-B7BA-2DD04133E49E}">
      <selection activeCell="O92" sqref="O92"/>
    </sheetView>
  </sheetViews>
  <sheetFormatPr defaultColWidth="9" defaultRowHeight="16.5" outlineLevelRow="1"/>
  <cols>
    <col min="1" max="1" width="3.125" style="21" customWidth="1"/>
    <col min="2" max="2" width="21.75" style="21" customWidth="1"/>
    <col min="3" max="3" width="11.375" style="59" customWidth="1"/>
    <col min="4" max="4" width="12" style="90" customWidth="1"/>
    <col min="5" max="5" width="15.25" style="59" customWidth="1"/>
    <col min="6" max="6" width="16.5" style="59" customWidth="1"/>
    <col min="7" max="7" width="15.375" style="21" customWidth="1"/>
    <col min="8" max="8" width="16.125" style="90" customWidth="1"/>
    <col min="9" max="9" width="13.125" style="59" customWidth="1"/>
    <col min="10" max="10" width="23.625" style="59" customWidth="1"/>
    <col min="11" max="11" width="18" style="59" customWidth="1"/>
    <col min="12" max="13" width="9" style="21"/>
    <col min="14" max="14" width="11.625" style="21" customWidth="1"/>
    <col min="15" max="15" width="14.125" style="21" customWidth="1"/>
    <col min="16" max="16" width="13.75" style="21" customWidth="1"/>
    <col min="17" max="17" width="11.25" style="21" customWidth="1"/>
    <col min="18" max="16384" width="9" style="21"/>
  </cols>
  <sheetData>
    <row r="1" spans="1:13" s="74" customFormat="1" ht="11.25" customHeight="1">
      <c r="A1" s="28"/>
      <c r="B1" s="27"/>
      <c r="C1" s="73"/>
      <c r="D1" s="103"/>
      <c r="E1" s="73"/>
      <c r="F1" s="73"/>
      <c r="G1" s="27"/>
      <c r="H1" s="88"/>
      <c r="I1" s="73"/>
      <c r="J1" s="73"/>
      <c r="K1" s="73"/>
    </row>
    <row r="2" spans="1:13" s="74" customFormat="1" ht="46.5" customHeight="1">
      <c r="A2" s="29"/>
      <c r="B2" s="594" t="s">
        <v>34</v>
      </c>
      <c r="C2" s="582" t="s">
        <v>139</v>
      </c>
      <c r="D2" s="582"/>
      <c r="E2" s="582"/>
      <c r="F2" s="582"/>
      <c r="G2" s="582"/>
      <c r="H2" s="582"/>
      <c r="I2" s="582"/>
      <c r="J2" s="582"/>
      <c r="K2" s="582"/>
      <c r="L2" s="84"/>
      <c r="M2" s="84"/>
    </row>
    <row r="3" spans="1:13" s="74" customFormat="1" ht="32.25" customHeight="1">
      <c r="A3" s="33"/>
      <c r="B3" s="594"/>
      <c r="C3" s="582"/>
      <c r="D3" s="582"/>
      <c r="E3" s="582"/>
      <c r="F3" s="582"/>
      <c r="G3" s="582"/>
      <c r="H3" s="582"/>
      <c r="I3" s="582"/>
      <c r="J3" s="582"/>
      <c r="K3" s="582"/>
      <c r="L3" s="85"/>
      <c r="M3" s="85"/>
    </row>
    <row r="4" spans="1:13" s="74" customFormat="1" ht="99" customHeight="1">
      <c r="B4" s="594"/>
      <c r="C4" s="589" t="s">
        <v>14</v>
      </c>
      <c r="D4" s="590"/>
      <c r="E4" s="590"/>
      <c r="F4" s="590"/>
      <c r="G4" s="590"/>
      <c r="H4" s="590"/>
      <c r="I4" s="590"/>
      <c r="J4" s="590"/>
      <c r="K4" s="591"/>
    </row>
    <row r="5" spans="1:13" ht="24" customHeight="1">
      <c r="B5" s="575"/>
      <c r="C5" s="575"/>
      <c r="D5" s="575"/>
      <c r="E5" s="575"/>
      <c r="F5" s="575"/>
    </row>
    <row r="6" spans="1:13" ht="15.75" customHeight="1">
      <c r="A6" s="75"/>
      <c r="B6" s="76"/>
      <c r="C6" s="77"/>
      <c r="D6" s="91"/>
      <c r="E6" s="77"/>
      <c r="F6" s="77"/>
      <c r="G6" s="76"/>
      <c r="H6" s="91"/>
      <c r="I6" s="77"/>
      <c r="J6" s="77"/>
      <c r="K6" s="77"/>
    </row>
    <row r="7" spans="1:13" s="78" customFormat="1" ht="30" customHeight="1">
      <c r="A7" s="149"/>
      <c r="B7" s="592">
        <v>2012</v>
      </c>
      <c r="C7" s="592"/>
      <c r="D7" s="592"/>
      <c r="E7" s="592"/>
      <c r="F7" s="592"/>
      <c r="G7" s="592"/>
      <c r="H7" s="592"/>
      <c r="I7" s="592"/>
      <c r="J7" s="592"/>
      <c r="K7" s="592"/>
    </row>
    <row r="8" spans="1:13" ht="30" hidden="1" customHeight="1" outlineLevel="1">
      <c r="A8" s="537">
        <v>2012</v>
      </c>
      <c r="B8" s="568" t="s">
        <v>140</v>
      </c>
      <c r="C8" s="570"/>
      <c r="D8" s="570"/>
      <c r="E8" s="570"/>
      <c r="F8" s="570"/>
      <c r="G8" s="568" t="s">
        <v>141</v>
      </c>
      <c r="H8" s="568"/>
      <c r="I8" s="570"/>
      <c r="J8" s="593"/>
      <c r="K8" s="593"/>
    </row>
    <row r="9" spans="1:13" s="163" customFormat="1" ht="37.5" hidden="1" customHeight="1" outlineLevel="1">
      <c r="A9" s="537"/>
      <c r="B9" s="155" t="s">
        <v>142</v>
      </c>
      <c r="C9" s="156" t="s">
        <v>143</v>
      </c>
      <c r="D9" s="157" t="s">
        <v>81</v>
      </c>
      <c r="E9" s="158" t="s">
        <v>144</v>
      </c>
      <c r="F9" s="171" t="s">
        <v>145</v>
      </c>
      <c r="G9" s="155" t="s">
        <v>142</v>
      </c>
      <c r="H9" s="157" t="s">
        <v>81</v>
      </c>
      <c r="I9" s="156" t="s">
        <v>146</v>
      </c>
      <c r="J9" s="156" t="s">
        <v>147</v>
      </c>
      <c r="K9" s="160" t="s">
        <v>148</v>
      </c>
    </row>
    <row r="10" spans="1:13" ht="21" hidden="1" customHeight="1" outlineLevel="1">
      <c r="A10" s="537"/>
      <c r="B10" s="10"/>
      <c r="C10" s="106"/>
      <c r="D10" s="68"/>
      <c r="E10" s="53" t="e">
        <f>C10/Samantekt!C7</f>
        <v>#DIV/0!</v>
      </c>
      <c r="F10" s="130" t="e">
        <f>C10/Samantekt!C8</f>
        <v>#DIV/0!</v>
      </c>
      <c r="G10" s="13"/>
      <c r="H10" s="68"/>
      <c r="I10" s="104"/>
      <c r="J10" s="70" t="e">
        <f>I10/Samantekt!C8</f>
        <v>#DIV/0!</v>
      </c>
      <c r="K10" s="138" t="e">
        <f>I10/Samantekt!C7</f>
        <v>#DIV/0!</v>
      </c>
    </row>
    <row r="11" spans="1:13" ht="21" hidden="1" customHeight="1" outlineLevel="1">
      <c r="A11" s="537"/>
      <c r="B11" s="14"/>
      <c r="C11" s="106"/>
      <c r="D11" s="68"/>
      <c r="E11" s="53" t="e">
        <f>C11/Samantekt!C7</f>
        <v>#DIV/0!</v>
      </c>
      <c r="F11" s="130" t="e">
        <f>C11/Samantekt!C8</f>
        <v>#DIV/0!</v>
      </c>
      <c r="G11" s="15"/>
      <c r="H11" s="68"/>
      <c r="I11" s="104"/>
      <c r="J11" s="53" t="e">
        <f>I11/Samantekt!C8</f>
        <v>#DIV/0!</v>
      </c>
      <c r="K11" s="138" t="e">
        <f>I11/Samantekt!C7</f>
        <v>#DIV/0!</v>
      </c>
    </row>
    <row r="12" spans="1:13" ht="21" hidden="1" customHeight="1" outlineLevel="1">
      <c r="A12" s="537"/>
      <c r="B12" s="16"/>
      <c r="C12" s="106"/>
      <c r="D12" s="68"/>
      <c r="E12" s="60" t="e">
        <f>C12/Samantekt!C7</f>
        <v>#DIV/0!</v>
      </c>
      <c r="F12" s="132" t="e">
        <f>C12/Samantekt!C8</f>
        <v>#DIV/0!</v>
      </c>
      <c r="G12" s="13"/>
      <c r="H12" s="68"/>
      <c r="I12" s="104"/>
      <c r="J12" s="60" t="e">
        <f>I12/Samantekt!C8</f>
        <v>#DIV/0!</v>
      </c>
      <c r="K12" s="138" t="e">
        <f>I12/Samantekt!C7</f>
        <v>#DIV/0!</v>
      </c>
    </row>
    <row r="13" spans="1:13" ht="21" hidden="1" customHeight="1" outlineLevel="1">
      <c r="A13" s="537"/>
      <c r="B13" s="16"/>
      <c r="C13" s="105"/>
      <c r="D13" s="247"/>
      <c r="E13" s="248" t="e">
        <f>C13/Samantekt!C7</f>
        <v>#DIV/0!</v>
      </c>
      <c r="F13" s="131" t="e">
        <f>C13/Samantekt!C8</f>
        <v>#DIV/0!</v>
      </c>
      <c r="G13" s="231"/>
      <c r="H13" s="69"/>
      <c r="I13" s="239"/>
      <c r="J13" s="61" t="e">
        <f>I13/Samantekt!C8</f>
        <v>#DIV/0!</v>
      </c>
      <c r="K13" s="249" t="e">
        <f>I13/Samantekt!C7</f>
        <v>#DIV/0!</v>
      </c>
    </row>
    <row r="14" spans="1:13" ht="17.25" hidden="1" outlineLevel="1" thickBot="1">
      <c r="A14" s="537"/>
      <c r="B14" s="242" t="s">
        <v>88</v>
      </c>
      <c r="C14" s="233">
        <f>SUM(C10:C13)</f>
        <v>0</v>
      </c>
      <c r="D14" s="234">
        <f>SUM(D10:D13)</f>
        <v>0</v>
      </c>
      <c r="E14" s="233" t="e">
        <f>C14/Samantekt!C7</f>
        <v>#DIV/0!</v>
      </c>
      <c r="F14" s="250" t="e">
        <f>SUM(F10:F13)</f>
        <v>#DIV/0!</v>
      </c>
      <c r="G14" s="243"/>
      <c r="H14" s="234">
        <f>SUM(H10:H13)</f>
        <v>0</v>
      </c>
      <c r="I14" s="235">
        <f>SUM(I10:I13)</f>
        <v>0</v>
      </c>
      <c r="J14" s="251" t="e">
        <f>SUM(J10:J13)</f>
        <v>#DIV/0!</v>
      </c>
      <c r="K14" s="252" t="e">
        <f>I14/Samantekt!C7</f>
        <v>#DIV/0!</v>
      </c>
    </row>
    <row r="15" spans="1:13" collapsed="1">
      <c r="A15" s="81"/>
    </row>
    <row r="16" spans="1:13" s="78" customFormat="1" ht="30" customHeight="1">
      <c r="A16" s="149"/>
      <c r="B16" s="592">
        <v>2013</v>
      </c>
      <c r="C16" s="592"/>
      <c r="D16" s="592"/>
      <c r="E16" s="592"/>
      <c r="F16" s="592"/>
      <c r="G16" s="592"/>
      <c r="H16" s="592"/>
      <c r="I16" s="592"/>
      <c r="J16" s="592"/>
      <c r="K16" s="592"/>
    </row>
    <row r="17" spans="1:11" ht="30" hidden="1" customHeight="1" outlineLevel="1">
      <c r="A17" s="537">
        <v>2013</v>
      </c>
      <c r="B17" s="568" t="s">
        <v>140</v>
      </c>
      <c r="C17" s="570"/>
      <c r="D17" s="570"/>
      <c r="E17" s="570"/>
      <c r="F17" s="570"/>
      <c r="G17" s="568" t="s">
        <v>141</v>
      </c>
      <c r="H17" s="568"/>
      <c r="I17" s="570"/>
      <c r="J17" s="593"/>
      <c r="K17" s="593"/>
    </row>
    <row r="18" spans="1:11" s="163" customFormat="1" ht="37.5" hidden="1" customHeight="1" outlineLevel="1">
      <c r="A18" s="537"/>
      <c r="B18" s="155" t="s">
        <v>142</v>
      </c>
      <c r="C18" s="156" t="s">
        <v>143</v>
      </c>
      <c r="D18" s="157" t="s">
        <v>81</v>
      </c>
      <c r="E18" s="158" t="s">
        <v>144</v>
      </c>
      <c r="F18" s="171" t="s">
        <v>145</v>
      </c>
      <c r="G18" s="155" t="s">
        <v>142</v>
      </c>
      <c r="H18" s="157" t="s">
        <v>81</v>
      </c>
      <c r="I18" s="156" t="s">
        <v>146</v>
      </c>
      <c r="J18" s="156" t="s">
        <v>147</v>
      </c>
      <c r="K18" s="160" t="s">
        <v>148</v>
      </c>
    </row>
    <row r="19" spans="1:11" ht="21" hidden="1" customHeight="1" outlineLevel="1">
      <c r="A19" s="537"/>
      <c r="B19" s="10"/>
      <c r="C19" s="106"/>
      <c r="D19" s="68"/>
      <c r="E19" s="53" t="e">
        <f>C19/Samantekt!D7</f>
        <v>#DIV/0!</v>
      </c>
      <c r="F19" s="130" t="e">
        <f>C19/Samantekt!D8</f>
        <v>#DIV/0!</v>
      </c>
      <c r="G19" s="13"/>
      <c r="H19" s="68"/>
      <c r="I19" s="104"/>
      <c r="J19" s="70" t="e">
        <f>I19/Samantekt!D8</f>
        <v>#DIV/0!</v>
      </c>
      <c r="K19" s="138" t="e">
        <f>I19/Samantekt!D7</f>
        <v>#DIV/0!</v>
      </c>
    </row>
    <row r="20" spans="1:11" ht="21" hidden="1" customHeight="1" outlineLevel="1">
      <c r="A20" s="537"/>
      <c r="B20" s="14"/>
      <c r="C20" s="106"/>
      <c r="D20" s="68"/>
      <c r="E20" s="53" t="e">
        <f>C20/Samantekt!D7</f>
        <v>#DIV/0!</v>
      </c>
      <c r="F20" s="130" t="e">
        <f>C20/Samantekt!D8</f>
        <v>#DIV/0!</v>
      </c>
      <c r="G20" s="15"/>
      <c r="H20" s="68"/>
      <c r="I20" s="104"/>
      <c r="J20" s="70" t="e">
        <f>I20/Samantekt!D8</f>
        <v>#DIV/0!</v>
      </c>
      <c r="K20" s="138" t="e">
        <f>I20/Samantekt!D7</f>
        <v>#DIV/0!</v>
      </c>
    </row>
    <row r="21" spans="1:11" ht="21" hidden="1" customHeight="1" outlineLevel="1">
      <c r="A21" s="537"/>
      <c r="B21" s="16"/>
      <c r="C21" s="106"/>
      <c r="D21" s="68"/>
      <c r="E21" s="60" t="e">
        <f>C21/Samantekt!D7</f>
        <v>#DIV/0!</v>
      </c>
      <c r="F21" s="132" t="e">
        <f>C21/Samantekt!D8</f>
        <v>#DIV/0!</v>
      </c>
      <c r="G21" s="13"/>
      <c r="H21" s="68"/>
      <c r="I21" s="104"/>
      <c r="J21" s="70" t="e">
        <f>I21/Samantekt!D8</f>
        <v>#DIV/0!</v>
      </c>
      <c r="K21" s="138" t="e">
        <f>I21/Samantekt!D7</f>
        <v>#DIV/0!</v>
      </c>
    </row>
    <row r="22" spans="1:11" ht="21" hidden="1" customHeight="1" outlineLevel="1">
      <c r="A22" s="537"/>
      <c r="B22" s="18"/>
      <c r="C22" s="106"/>
      <c r="D22" s="68"/>
      <c r="E22" s="61" t="e">
        <f>C22/Samantekt!D7</f>
        <v>#DIV/0!</v>
      </c>
      <c r="F22" s="131" t="e">
        <f>C22/Samantekt!D8</f>
        <v>#DIV/0!</v>
      </c>
      <c r="G22" s="13"/>
      <c r="H22" s="69"/>
      <c r="I22" s="105"/>
      <c r="J22" s="70" t="e">
        <f>I22/Samantekt!D8</f>
        <v>#DIV/0!</v>
      </c>
      <c r="K22" s="138" t="e">
        <f>I22/Samantekt!D7</f>
        <v>#DIV/0!</v>
      </c>
    </row>
    <row r="23" spans="1:11" ht="17.25" hidden="1" outlineLevel="1" thickBot="1">
      <c r="A23" s="537"/>
      <c r="B23" s="242" t="s">
        <v>88</v>
      </c>
      <c r="C23" s="233">
        <f>SUM(C19:C22)</f>
        <v>0</v>
      </c>
      <c r="D23" s="234">
        <f>SUM(D19:D22)</f>
        <v>0</v>
      </c>
      <c r="E23" s="233" t="e">
        <f>C23/Samantekt!D7</f>
        <v>#DIV/0!</v>
      </c>
      <c r="F23" s="250" t="e">
        <f>SUM(F19:F22)</f>
        <v>#DIV/0!</v>
      </c>
      <c r="G23" s="243"/>
      <c r="H23" s="234">
        <f>SUM(H19:H22)</f>
        <v>0</v>
      </c>
      <c r="I23" s="235">
        <f>SUM(I19:I22)</f>
        <v>0</v>
      </c>
      <c r="J23" s="251" t="e">
        <f>SUM(J19:J22)</f>
        <v>#DIV/0!</v>
      </c>
      <c r="K23" s="252" t="e">
        <f>I23/Samantekt!D7</f>
        <v>#DIV/0!</v>
      </c>
    </row>
    <row r="24" spans="1:11" collapsed="1"/>
    <row r="25" spans="1:11" s="78" customFormat="1" ht="30" customHeight="1">
      <c r="A25" s="149"/>
      <c r="B25" s="592">
        <v>2014</v>
      </c>
      <c r="C25" s="592"/>
      <c r="D25" s="592"/>
      <c r="E25" s="592"/>
      <c r="F25" s="592"/>
      <c r="G25" s="592"/>
      <c r="H25" s="592"/>
      <c r="I25" s="592"/>
      <c r="J25" s="592"/>
      <c r="K25" s="592"/>
    </row>
    <row r="26" spans="1:11" ht="30" hidden="1" customHeight="1" outlineLevel="1">
      <c r="A26" s="537">
        <v>2014</v>
      </c>
      <c r="B26" s="568" t="s">
        <v>140</v>
      </c>
      <c r="C26" s="570"/>
      <c r="D26" s="570"/>
      <c r="E26" s="570"/>
      <c r="F26" s="570"/>
      <c r="G26" s="568" t="s">
        <v>141</v>
      </c>
      <c r="H26" s="568"/>
      <c r="I26" s="570"/>
      <c r="J26" s="593"/>
      <c r="K26" s="593"/>
    </row>
    <row r="27" spans="1:11" s="163" customFormat="1" ht="37.5" hidden="1" customHeight="1" outlineLevel="1">
      <c r="A27" s="537"/>
      <c r="B27" s="155" t="s">
        <v>142</v>
      </c>
      <c r="C27" s="156" t="s">
        <v>143</v>
      </c>
      <c r="D27" s="157" t="s">
        <v>81</v>
      </c>
      <c r="E27" s="158" t="s">
        <v>144</v>
      </c>
      <c r="F27" s="171" t="s">
        <v>145</v>
      </c>
      <c r="G27" s="155" t="s">
        <v>142</v>
      </c>
      <c r="H27" s="157" t="s">
        <v>81</v>
      </c>
      <c r="I27" s="156" t="s">
        <v>146</v>
      </c>
      <c r="J27" s="156" t="s">
        <v>147</v>
      </c>
      <c r="K27" s="160" t="s">
        <v>148</v>
      </c>
    </row>
    <row r="28" spans="1:11" ht="21" hidden="1" customHeight="1" outlineLevel="1">
      <c r="A28" s="537"/>
      <c r="B28" s="10"/>
      <c r="C28" s="106"/>
      <c r="D28" s="68"/>
      <c r="E28" s="53" t="e">
        <f>C28/Samantekt!E7</f>
        <v>#DIV/0!</v>
      </c>
      <c r="F28" s="130" t="e">
        <f>C28/Samantekt!E8</f>
        <v>#DIV/0!</v>
      </c>
      <c r="G28" s="13"/>
      <c r="H28" s="68"/>
      <c r="I28" s="104"/>
      <c r="J28" s="70" t="e">
        <f>I28/Samantekt!E8</f>
        <v>#DIV/0!</v>
      </c>
      <c r="K28" s="138" t="e">
        <f>I28/Samantekt!E7</f>
        <v>#DIV/0!</v>
      </c>
    </row>
    <row r="29" spans="1:11" ht="21" hidden="1" customHeight="1" outlineLevel="1">
      <c r="A29" s="537"/>
      <c r="B29" s="14"/>
      <c r="C29" s="106"/>
      <c r="D29" s="68"/>
      <c r="E29" s="53" t="e">
        <f>C29/Samantekt!E7</f>
        <v>#DIV/0!</v>
      </c>
      <c r="F29" s="130" t="e">
        <f>C29/Samantekt!E8</f>
        <v>#DIV/0!</v>
      </c>
      <c r="G29" s="15"/>
      <c r="H29" s="68"/>
      <c r="I29" s="104"/>
      <c r="J29" s="70" t="e">
        <f>I29/Samantekt!E8</f>
        <v>#DIV/0!</v>
      </c>
      <c r="K29" s="138" t="e">
        <f>I29/Samantekt!E7</f>
        <v>#DIV/0!</v>
      </c>
    </row>
    <row r="30" spans="1:11" ht="21" hidden="1" customHeight="1" outlineLevel="1">
      <c r="A30" s="537"/>
      <c r="B30" s="16"/>
      <c r="C30" s="106"/>
      <c r="D30" s="68"/>
      <c r="E30" s="60" t="e">
        <f>C30/Samantekt!E7</f>
        <v>#DIV/0!</v>
      </c>
      <c r="F30" s="132" t="e">
        <f>C30/Samantekt!E8</f>
        <v>#DIV/0!</v>
      </c>
      <c r="G30" s="13"/>
      <c r="H30" s="68"/>
      <c r="I30" s="104"/>
      <c r="J30" s="70" t="e">
        <f>I30/Samantekt!E8</f>
        <v>#DIV/0!</v>
      </c>
      <c r="K30" s="138" t="e">
        <f>I30/Samantekt!E7</f>
        <v>#DIV/0!</v>
      </c>
    </row>
    <row r="31" spans="1:11" ht="21" hidden="1" customHeight="1" outlineLevel="1">
      <c r="A31" s="537"/>
      <c r="B31" s="18"/>
      <c r="C31" s="106"/>
      <c r="D31" s="68"/>
      <c r="E31" s="60" t="e">
        <f>C31/Samantekt!E7</f>
        <v>#DIV/0!</v>
      </c>
      <c r="F31" s="131" t="e">
        <f>C31/Samantekt!E8</f>
        <v>#DIV/0!</v>
      </c>
      <c r="G31" s="13"/>
      <c r="H31" s="69"/>
      <c r="I31" s="105"/>
      <c r="J31" s="70" t="e">
        <f>I31/Samantekt!E8</f>
        <v>#DIV/0!</v>
      </c>
      <c r="K31" s="138" t="e">
        <f>I31/Samantekt!E7</f>
        <v>#DIV/0!</v>
      </c>
    </row>
    <row r="32" spans="1:11" ht="17.25" hidden="1" outlineLevel="1" thickBot="1">
      <c r="A32" s="537"/>
      <c r="B32" s="242" t="s">
        <v>88</v>
      </c>
      <c r="C32" s="233">
        <f>SUM(C28:C31)</f>
        <v>0</v>
      </c>
      <c r="D32" s="234">
        <f>SUM(D28:D31)</f>
        <v>0</v>
      </c>
      <c r="E32" s="233" t="e">
        <f>C32/Samantekt!E7</f>
        <v>#DIV/0!</v>
      </c>
      <c r="F32" s="250" t="e">
        <f>SUM(F28:F31)</f>
        <v>#DIV/0!</v>
      </c>
      <c r="G32" s="243"/>
      <c r="H32" s="234">
        <f>SUM(H28:H31)</f>
        <v>0</v>
      </c>
      <c r="I32" s="235">
        <f>SUM(I28:I31)</f>
        <v>0</v>
      </c>
      <c r="J32" s="251" t="e">
        <f>SUM(J28:J31)</f>
        <v>#DIV/0!</v>
      </c>
      <c r="K32" s="252" t="e">
        <f>I32/Samantekt!E7</f>
        <v>#DIV/0!</v>
      </c>
    </row>
    <row r="33" spans="1:15" collapsed="1"/>
    <row r="34" spans="1:15" s="78" customFormat="1" ht="30" customHeight="1">
      <c r="A34" s="149"/>
      <c r="B34" s="592">
        <v>2015</v>
      </c>
      <c r="C34" s="592"/>
      <c r="D34" s="592"/>
      <c r="E34" s="592"/>
      <c r="F34" s="592"/>
      <c r="G34" s="592"/>
      <c r="H34" s="592"/>
      <c r="I34" s="592"/>
      <c r="J34" s="592"/>
      <c r="K34" s="592"/>
    </row>
    <row r="35" spans="1:15" ht="30" hidden="1" customHeight="1" outlineLevel="1">
      <c r="A35" s="537">
        <v>2015</v>
      </c>
      <c r="B35" s="568" t="s">
        <v>140</v>
      </c>
      <c r="C35" s="570"/>
      <c r="D35" s="570"/>
      <c r="E35" s="570"/>
      <c r="F35" s="570"/>
      <c r="G35" s="568" t="s">
        <v>141</v>
      </c>
      <c r="H35" s="568"/>
      <c r="I35" s="570"/>
      <c r="J35" s="593"/>
      <c r="K35" s="593"/>
    </row>
    <row r="36" spans="1:15" s="163" customFormat="1" ht="37.5" hidden="1" customHeight="1" outlineLevel="1">
      <c r="A36" s="537"/>
      <c r="B36" s="155" t="s">
        <v>142</v>
      </c>
      <c r="C36" s="156" t="s">
        <v>143</v>
      </c>
      <c r="D36" s="157" t="s">
        <v>81</v>
      </c>
      <c r="E36" s="158" t="s">
        <v>144</v>
      </c>
      <c r="F36" s="171" t="s">
        <v>145</v>
      </c>
      <c r="G36" s="155" t="s">
        <v>142</v>
      </c>
      <c r="H36" s="157" t="s">
        <v>81</v>
      </c>
      <c r="I36" s="156" t="s">
        <v>146</v>
      </c>
      <c r="J36" s="156" t="s">
        <v>147</v>
      </c>
      <c r="K36" s="160" t="s">
        <v>148</v>
      </c>
    </row>
    <row r="37" spans="1:15" ht="21" hidden="1" customHeight="1" outlineLevel="1">
      <c r="A37" s="537"/>
      <c r="B37" s="10"/>
      <c r="C37" s="106"/>
      <c r="D37" s="68"/>
      <c r="E37" s="53" t="e">
        <f>C37/Samantekt!F7</f>
        <v>#DIV/0!</v>
      </c>
      <c r="F37" s="130" t="e">
        <f>C37/Samantekt!F8</f>
        <v>#DIV/0!</v>
      </c>
      <c r="G37" s="13"/>
      <c r="H37" s="68"/>
      <c r="I37" s="104"/>
      <c r="J37" s="70" t="e">
        <f>I37/Samantekt!F8</f>
        <v>#DIV/0!</v>
      </c>
      <c r="K37" s="138" t="e">
        <f>I37/Samantekt!F7</f>
        <v>#DIV/0!</v>
      </c>
    </row>
    <row r="38" spans="1:15" ht="21" hidden="1" customHeight="1" outlineLevel="1">
      <c r="A38" s="537"/>
      <c r="B38" s="14"/>
      <c r="C38" s="106"/>
      <c r="D38" s="68"/>
      <c r="E38" s="53" t="e">
        <f>C38/Samantekt!F7</f>
        <v>#DIV/0!</v>
      </c>
      <c r="F38" s="130" t="e">
        <f>C38/Samantekt!F8</f>
        <v>#DIV/0!</v>
      </c>
      <c r="G38" s="15"/>
      <c r="H38" s="68"/>
      <c r="I38" s="104"/>
      <c r="J38" s="70" t="e">
        <f>I38/Samantekt!F8</f>
        <v>#DIV/0!</v>
      </c>
      <c r="K38" s="138" t="e">
        <f>I38/Samantekt!F7</f>
        <v>#DIV/0!</v>
      </c>
    </row>
    <row r="39" spans="1:15" ht="21" hidden="1" customHeight="1" outlineLevel="1">
      <c r="A39" s="537"/>
      <c r="B39" s="16"/>
      <c r="C39" s="106"/>
      <c r="D39" s="68"/>
      <c r="E39" s="60" t="e">
        <f>C39/Samantekt!F7</f>
        <v>#DIV/0!</v>
      </c>
      <c r="F39" s="132" t="e">
        <f>C39/Samantekt!F8</f>
        <v>#DIV/0!</v>
      </c>
      <c r="G39" s="13"/>
      <c r="H39" s="68"/>
      <c r="I39" s="104"/>
      <c r="J39" s="70" t="e">
        <f>I39/Samantekt!F8</f>
        <v>#DIV/0!</v>
      </c>
      <c r="K39" s="138" t="e">
        <f>I39/Samantekt!F7</f>
        <v>#DIV/0!</v>
      </c>
    </row>
    <row r="40" spans="1:15" ht="21" hidden="1" customHeight="1" outlineLevel="1">
      <c r="A40" s="537"/>
      <c r="B40" s="18"/>
      <c r="C40" s="106"/>
      <c r="D40" s="68"/>
      <c r="E40" s="60" t="e">
        <f>C40/Samantekt!F7</f>
        <v>#DIV/0!</v>
      </c>
      <c r="F40" s="131" t="e">
        <f>C40/Samantekt!F8</f>
        <v>#DIV/0!</v>
      </c>
      <c r="G40" s="13"/>
      <c r="H40" s="69"/>
      <c r="I40" s="105"/>
      <c r="J40" s="70" t="e">
        <f>I40/Samantekt!F8</f>
        <v>#DIV/0!</v>
      </c>
      <c r="K40" s="138" t="e">
        <f>I40/Samantekt!F7</f>
        <v>#DIV/0!</v>
      </c>
    </row>
    <row r="41" spans="1:15" ht="17.25" hidden="1" outlineLevel="1" thickBot="1">
      <c r="A41" s="537"/>
      <c r="B41" s="242" t="s">
        <v>88</v>
      </c>
      <c r="C41" s="233">
        <f>SUM(C37:C40)</f>
        <v>0</v>
      </c>
      <c r="D41" s="234">
        <f>SUM(D37:D40)</f>
        <v>0</v>
      </c>
      <c r="E41" s="233" t="e">
        <f>C41/Samantekt!F7</f>
        <v>#DIV/0!</v>
      </c>
      <c r="F41" s="250" t="e">
        <f>SUM(F37:F40)</f>
        <v>#DIV/0!</v>
      </c>
      <c r="G41" s="243"/>
      <c r="H41" s="234">
        <f>SUM(H37:H40)</f>
        <v>0</v>
      </c>
      <c r="I41" s="235">
        <f>SUM(I37:I40)</f>
        <v>0</v>
      </c>
      <c r="J41" s="251" t="e">
        <f>SUM(J37:J40)</f>
        <v>#DIV/0!</v>
      </c>
      <c r="K41" s="252" t="e">
        <f>I41/Samantekt!F7</f>
        <v>#DIV/0!</v>
      </c>
    </row>
    <row r="42" spans="1:15" collapsed="1"/>
    <row r="43" spans="1:15" s="78" customFormat="1" ht="30" customHeight="1">
      <c r="A43" s="149"/>
      <c r="B43" s="592">
        <v>2016</v>
      </c>
      <c r="C43" s="592"/>
      <c r="D43" s="592"/>
      <c r="E43" s="592"/>
      <c r="F43" s="592"/>
      <c r="G43" s="592"/>
      <c r="H43" s="592"/>
      <c r="I43" s="592"/>
      <c r="J43" s="592"/>
      <c r="K43" s="592"/>
      <c r="O43" s="21"/>
    </row>
    <row r="44" spans="1:15" ht="30" hidden="1" customHeight="1" outlineLevel="1">
      <c r="A44" s="537">
        <v>2016</v>
      </c>
      <c r="B44" s="568" t="s">
        <v>140</v>
      </c>
      <c r="C44" s="570"/>
      <c r="D44" s="570"/>
      <c r="E44" s="570"/>
      <c r="F44" s="570"/>
      <c r="G44" s="568" t="s">
        <v>141</v>
      </c>
      <c r="H44" s="568"/>
      <c r="I44" s="570"/>
      <c r="J44" s="593"/>
      <c r="K44" s="593"/>
    </row>
    <row r="45" spans="1:15" s="163" customFormat="1" ht="37.5" hidden="1" customHeight="1" outlineLevel="1">
      <c r="A45" s="537"/>
      <c r="B45" s="155" t="s">
        <v>142</v>
      </c>
      <c r="C45" s="156" t="s">
        <v>143</v>
      </c>
      <c r="D45" s="157" t="s">
        <v>81</v>
      </c>
      <c r="E45" s="158" t="s">
        <v>144</v>
      </c>
      <c r="F45" s="171" t="s">
        <v>145</v>
      </c>
      <c r="G45" s="155" t="s">
        <v>142</v>
      </c>
      <c r="H45" s="157" t="s">
        <v>81</v>
      </c>
      <c r="I45" s="156" t="s">
        <v>146</v>
      </c>
      <c r="J45" s="156" t="s">
        <v>147</v>
      </c>
      <c r="K45" s="160" t="s">
        <v>148</v>
      </c>
    </row>
    <row r="46" spans="1:15" ht="21" hidden="1" customHeight="1" outlineLevel="1">
      <c r="A46" s="537"/>
      <c r="B46" s="10"/>
      <c r="C46" s="106"/>
      <c r="D46" s="68"/>
      <c r="E46" s="53" t="e">
        <f>C46/Samantekt!G7</f>
        <v>#DIV/0!</v>
      </c>
      <c r="F46" s="130" t="e">
        <f>C46/Samantekt!G8</f>
        <v>#DIV/0!</v>
      </c>
      <c r="G46" s="13"/>
      <c r="H46" s="68"/>
      <c r="I46" s="104"/>
      <c r="J46" s="70" t="e">
        <f>I46/Samantekt!G8</f>
        <v>#DIV/0!</v>
      </c>
      <c r="K46" s="138" t="e">
        <f>I46/Samantekt!G7</f>
        <v>#DIV/0!</v>
      </c>
    </row>
    <row r="47" spans="1:15" ht="21" hidden="1" customHeight="1" outlineLevel="1">
      <c r="A47" s="537"/>
      <c r="B47" s="14"/>
      <c r="C47" s="106"/>
      <c r="D47" s="68"/>
      <c r="E47" s="53" t="e">
        <f>C47/Samantekt!G7</f>
        <v>#DIV/0!</v>
      </c>
      <c r="F47" s="130" t="e">
        <f>C47/Samantekt!FK8</f>
        <v>#DIV/0!</v>
      </c>
      <c r="G47" s="15"/>
      <c r="H47" s="68"/>
      <c r="I47" s="104"/>
      <c r="J47" s="70" t="e">
        <f>I47/Samantekt!G8</f>
        <v>#DIV/0!</v>
      </c>
      <c r="K47" s="138" t="e">
        <f>I47/Samantekt!G7</f>
        <v>#DIV/0!</v>
      </c>
    </row>
    <row r="48" spans="1:15" ht="21" hidden="1" customHeight="1" outlineLevel="1">
      <c r="A48" s="537"/>
      <c r="B48" s="16"/>
      <c r="C48" s="106"/>
      <c r="D48" s="68"/>
      <c r="E48" s="60" t="e">
        <f>C48/Samantekt!G7</f>
        <v>#DIV/0!</v>
      </c>
      <c r="F48" s="132" t="e">
        <f>C48/Samantekt!G8</f>
        <v>#DIV/0!</v>
      </c>
      <c r="G48" s="13"/>
      <c r="H48" s="68"/>
      <c r="I48" s="104"/>
      <c r="J48" s="70" t="e">
        <f>I48/Samantekt!G8</f>
        <v>#DIV/0!</v>
      </c>
      <c r="K48" s="138" t="e">
        <f>I48/Samantekt!G7</f>
        <v>#DIV/0!</v>
      </c>
    </row>
    <row r="49" spans="1:17" ht="21" hidden="1" customHeight="1" outlineLevel="1">
      <c r="A49" s="537"/>
      <c r="B49" s="18"/>
      <c r="C49" s="106"/>
      <c r="D49" s="68"/>
      <c r="E49" s="60" t="e">
        <f>C49/Samantekt!G7</f>
        <v>#DIV/0!</v>
      </c>
      <c r="F49" s="131" t="e">
        <f>C49/Samantekt!G8</f>
        <v>#DIV/0!</v>
      </c>
      <c r="G49" s="13"/>
      <c r="H49" s="69"/>
      <c r="I49" s="105"/>
      <c r="J49" s="70" t="e">
        <f>I49/Samantekt!G8</f>
        <v>#DIV/0!</v>
      </c>
      <c r="K49" s="138" t="e">
        <f>I49/Samantekt!G7</f>
        <v>#DIV/0!</v>
      </c>
    </row>
    <row r="50" spans="1:17" ht="17.25" hidden="1" outlineLevel="1" thickBot="1">
      <c r="A50" s="537"/>
      <c r="B50" s="242" t="s">
        <v>88</v>
      </c>
      <c r="C50" s="233">
        <f>SUM(C46:C49)</f>
        <v>0</v>
      </c>
      <c r="D50" s="234">
        <f>SUM(D46:D49)</f>
        <v>0</v>
      </c>
      <c r="E50" s="233" t="e">
        <f>C50/Samantekt!G7</f>
        <v>#DIV/0!</v>
      </c>
      <c r="F50" s="250" t="e">
        <f>SUM(F46:F49)</f>
        <v>#DIV/0!</v>
      </c>
      <c r="G50" s="243"/>
      <c r="H50" s="234">
        <f>SUM(H46:H49)</f>
        <v>0</v>
      </c>
      <c r="I50" s="235">
        <f>SUM(I46:I49)</f>
        <v>0</v>
      </c>
      <c r="J50" s="251" t="e">
        <f>SUM(J46:J49)</f>
        <v>#DIV/0!</v>
      </c>
      <c r="K50" s="252" t="e">
        <f>I50/Samantekt!G7</f>
        <v>#DIV/0!</v>
      </c>
    </row>
    <row r="51" spans="1:17" collapsed="1"/>
    <row r="52" spans="1:17" s="78" customFormat="1" ht="30" customHeight="1">
      <c r="A52" s="149"/>
      <c r="B52" s="361">
        <v>2017</v>
      </c>
      <c r="C52" s="361"/>
      <c r="D52" s="361"/>
      <c r="E52" s="361"/>
      <c r="F52" s="361"/>
      <c r="G52" s="361"/>
      <c r="H52" s="361"/>
      <c r="I52" s="361"/>
      <c r="J52" s="361"/>
      <c r="K52" s="361"/>
      <c r="L52" s="361"/>
      <c r="M52" s="361"/>
      <c r="N52" s="361"/>
      <c r="O52" s="361"/>
      <c r="P52" s="361"/>
      <c r="Q52" s="361"/>
    </row>
    <row r="53" spans="1:17" ht="30" customHeight="1" outlineLevel="1">
      <c r="A53" s="537">
        <v>2017</v>
      </c>
      <c r="B53" s="360" t="s">
        <v>140</v>
      </c>
      <c r="C53" s="360"/>
      <c r="D53" s="360"/>
      <c r="E53" s="360"/>
      <c r="F53" s="360"/>
      <c r="G53" s="360"/>
      <c r="H53" s="360"/>
      <c r="I53" s="382"/>
      <c r="J53" s="360" t="s">
        <v>141</v>
      </c>
      <c r="K53" s="360"/>
      <c r="L53" s="360"/>
      <c r="M53" s="360"/>
      <c r="N53" s="360"/>
      <c r="O53" s="360"/>
      <c r="P53" s="360"/>
      <c r="Q53" s="360"/>
    </row>
    <row r="54" spans="1:17" s="163" customFormat="1" ht="37.5" customHeight="1" outlineLevel="1">
      <c r="A54" s="537"/>
      <c r="B54" s="155" t="s">
        <v>142</v>
      </c>
      <c r="C54" s="156" t="s">
        <v>143</v>
      </c>
      <c r="D54" s="157" t="s">
        <v>81</v>
      </c>
      <c r="E54" s="158" t="s">
        <v>144</v>
      </c>
      <c r="F54" s="171" t="s">
        <v>145</v>
      </c>
      <c r="G54" s="402" t="s">
        <v>149</v>
      </c>
      <c r="H54" s="402" t="s">
        <v>99</v>
      </c>
      <c r="I54" s="433" t="s">
        <v>150</v>
      </c>
      <c r="J54" s="155" t="s">
        <v>142</v>
      </c>
      <c r="K54" s="157" t="s">
        <v>81</v>
      </c>
      <c r="L54" s="156" t="s">
        <v>146</v>
      </c>
      <c r="M54" s="156" t="s">
        <v>147</v>
      </c>
      <c r="N54" s="160" t="s">
        <v>148</v>
      </c>
      <c r="O54" s="402" t="s">
        <v>151</v>
      </c>
      <c r="P54" s="402" t="s">
        <v>99</v>
      </c>
      <c r="Q54" s="402" t="s">
        <v>152</v>
      </c>
    </row>
    <row r="55" spans="1:17" ht="21" customHeight="1" outlineLevel="1">
      <c r="A55" s="537"/>
      <c r="B55" s="10"/>
      <c r="C55" s="356"/>
      <c r="D55" s="68"/>
      <c r="E55" s="363" t="e">
        <f>C55/Samantekt!H$7</f>
        <v>#DIV/0!</v>
      </c>
      <c r="F55" s="366" t="e">
        <f>C55/Samantekt!$H$8</f>
        <v>#DIV/0!</v>
      </c>
      <c r="G55" s="445">
        <v>0</v>
      </c>
      <c r="H55" s="413" t="e">
        <f>1-(E59/G55)</f>
        <v>#DIV/0!</v>
      </c>
      <c r="I55" s="445">
        <v>0</v>
      </c>
      <c r="J55" s="13"/>
      <c r="K55" s="68"/>
      <c r="L55" s="352"/>
      <c r="M55" s="394" t="e">
        <f>L55/Samantekt!H8</f>
        <v>#DIV/0!</v>
      </c>
      <c r="N55" s="514" t="e">
        <f>L55/Samantekt!H7</f>
        <v>#DIV/0!</v>
      </c>
      <c r="O55" s="445"/>
      <c r="P55" s="413" t="e">
        <f>1-(N59/O55)</f>
        <v>#VALUE!</v>
      </c>
      <c r="Q55" s="446">
        <v>0</v>
      </c>
    </row>
    <row r="56" spans="1:17" ht="21" customHeight="1" outlineLevel="1">
      <c r="A56" s="537"/>
      <c r="B56" s="14"/>
      <c r="C56" s="356"/>
      <c r="D56" s="68"/>
      <c r="E56" s="363" t="e">
        <f>C56/Samantekt!H$7</f>
        <v>#DIV/0!</v>
      </c>
      <c r="F56" s="366" t="e">
        <f>C56/Samantekt!$H$8</f>
        <v>#DIV/0!</v>
      </c>
      <c r="G56" s="442"/>
      <c r="H56" s="442"/>
      <c r="I56" s="443"/>
      <c r="J56" s="15"/>
      <c r="K56" s="68"/>
      <c r="L56" s="352"/>
      <c r="M56" s="394" t="e">
        <f>L56/Samantekt!H8</f>
        <v>#DIV/0!</v>
      </c>
      <c r="N56" s="514" t="e">
        <f>L56/Samantekt!H7</f>
        <v>#DIV/0!</v>
      </c>
      <c r="O56" s="442"/>
      <c r="P56" s="442"/>
      <c r="Q56" s="442"/>
    </row>
    <row r="57" spans="1:17" ht="21" customHeight="1" outlineLevel="1">
      <c r="A57" s="537"/>
      <c r="B57" s="16"/>
      <c r="C57" s="356"/>
      <c r="D57" s="68"/>
      <c r="E57" s="363" t="e">
        <f>C57/Samantekt!H$7</f>
        <v>#DIV/0!</v>
      </c>
      <c r="F57" s="366" t="e">
        <f>C57/Samantekt!$H$8</f>
        <v>#DIV/0!</v>
      </c>
      <c r="G57" s="442"/>
      <c r="H57" s="442"/>
      <c r="I57" s="443"/>
      <c r="J57" s="13"/>
      <c r="K57" s="68"/>
      <c r="L57" s="352"/>
      <c r="M57" s="394" t="e">
        <f>L57/Samantekt!H8</f>
        <v>#DIV/0!</v>
      </c>
      <c r="N57" s="514" t="e">
        <f>L57/Samantekt!H7</f>
        <v>#DIV/0!</v>
      </c>
      <c r="O57" s="442"/>
      <c r="P57" s="442"/>
      <c r="Q57" s="442"/>
    </row>
    <row r="58" spans="1:17" ht="21" customHeight="1" outlineLevel="1">
      <c r="A58" s="537"/>
      <c r="B58" s="18"/>
      <c r="C58" s="356"/>
      <c r="D58" s="68"/>
      <c r="E58" s="363" t="e">
        <f>C58/Samantekt!H$7</f>
        <v>#DIV/0!</v>
      </c>
      <c r="F58" s="366" t="e">
        <f>C58/Samantekt!$H$8</f>
        <v>#DIV/0!</v>
      </c>
      <c r="G58" s="442"/>
      <c r="H58" s="442"/>
      <c r="I58" s="444"/>
      <c r="J58" s="13"/>
      <c r="K58" s="69"/>
      <c r="L58" s="359"/>
      <c r="M58" s="394" t="e">
        <f>L58/Samantekt!H8</f>
        <v>#DIV/0!</v>
      </c>
      <c r="N58" s="514" t="e">
        <f>L58/Samantekt!H7</f>
        <v>#DIV/0!</v>
      </c>
      <c r="O58" s="442"/>
      <c r="P58" s="442"/>
      <c r="Q58" s="442"/>
    </row>
    <row r="59" spans="1:17" ht="17.25" outlineLevel="1" thickBot="1">
      <c r="A59" s="537"/>
      <c r="B59" s="242" t="s">
        <v>88</v>
      </c>
      <c r="C59" s="233">
        <f>SUM(C55:C58)</f>
        <v>0</v>
      </c>
      <c r="D59" s="234">
        <f>SUM(D55:D58)</f>
        <v>0</v>
      </c>
      <c r="E59" s="389" t="e">
        <f>C59/Samantekt!H7</f>
        <v>#DIV/0!</v>
      </c>
      <c r="F59" s="369" t="e">
        <f>SUM(F55:F58)</f>
        <v>#DIV/0!</v>
      </c>
      <c r="G59" s="424"/>
      <c r="H59" s="424"/>
      <c r="I59" s="425"/>
      <c r="J59" s="237"/>
      <c r="K59" s="234">
        <f>SUM(K55:K58)</f>
        <v>0</v>
      </c>
      <c r="L59" s="235">
        <f>SUM(L55:L58)</f>
        <v>0</v>
      </c>
      <c r="M59" s="383" t="str">
        <f>IFERROR(SUM(M55:M58),"")</f>
        <v/>
      </c>
      <c r="N59" s="369" t="str">
        <f>IFERROR(L59/Samantekt!H7,"")</f>
        <v/>
      </c>
      <c r="O59" s="424"/>
      <c r="P59" s="424"/>
      <c r="Q59" s="424"/>
    </row>
    <row r="60" spans="1:17" ht="17.25" thickTop="1"/>
    <row r="61" spans="1:17" s="78" customFormat="1" ht="30" customHeight="1">
      <c r="A61" s="149"/>
      <c r="B61" s="361">
        <v>2018</v>
      </c>
      <c r="C61" s="361"/>
      <c r="D61" s="361"/>
      <c r="E61" s="361"/>
      <c r="F61" s="361"/>
      <c r="G61" s="361"/>
      <c r="H61" s="361"/>
      <c r="I61" s="361"/>
      <c r="J61" s="361"/>
      <c r="K61" s="361"/>
      <c r="L61" s="361"/>
      <c r="M61" s="361"/>
      <c r="N61" s="361"/>
      <c r="O61" s="361"/>
      <c r="P61" s="361"/>
      <c r="Q61" s="361"/>
    </row>
    <row r="62" spans="1:17" ht="30" hidden="1" customHeight="1" outlineLevel="1">
      <c r="A62" s="537">
        <v>2018</v>
      </c>
      <c r="B62" s="360" t="s">
        <v>140</v>
      </c>
      <c r="C62" s="360"/>
      <c r="D62" s="360"/>
      <c r="E62" s="360"/>
      <c r="F62" s="360"/>
      <c r="G62" s="360"/>
      <c r="H62" s="360"/>
      <c r="I62" s="382"/>
      <c r="J62" s="360" t="s">
        <v>141</v>
      </c>
      <c r="K62" s="360"/>
      <c r="L62" s="360"/>
      <c r="M62" s="360"/>
      <c r="N62" s="360"/>
      <c r="O62" s="360"/>
      <c r="P62" s="360"/>
      <c r="Q62" s="360"/>
    </row>
    <row r="63" spans="1:17" s="163" customFormat="1" ht="37.5" hidden="1" customHeight="1" outlineLevel="1">
      <c r="A63" s="537"/>
      <c r="B63" s="155" t="s">
        <v>142</v>
      </c>
      <c r="C63" s="156" t="s">
        <v>143</v>
      </c>
      <c r="D63" s="157" t="s">
        <v>81</v>
      </c>
      <c r="E63" s="158" t="s">
        <v>144</v>
      </c>
      <c r="F63" s="171" t="s">
        <v>145</v>
      </c>
      <c r="G63" s="402" t="s">
        <v>150</v>
      </c>
      <c r="H63" s="402" t="s">
        <v>105</v>
      </c>
      <c r="I63" s="433" t="s">
        <v>153</v>
      </c>
      <c r="J63" s="155" t="s">
        <v>142</v>
      </c>
      <c r="K63" s="157" t="s">
        <v>81</v>
      </c>
      <c r="L63" s="156" t="s">
        <v>146</v>
      </c>
      <c r="M63" s="156" t="s">
        <v>147</v>
      </c>
      <c r="N63" s="160" t="s">
        <v>148</v>
      </c>
      <c r="O63" s="402" t="s">
        <v>152</v>
      </c>
      <c r="P63" s="402" t="s">
        <v>105</v>
      </c>
      <c r="Q63" s="402" t="s">
        <v>154</v>
      </c>
    </row>
    <row r="64" spans="1:17" ht="21" hidden="1" customHeight="1" outlineLevel="1">
      <c r="A64" s="537"/>
      <c r="B64" s="10"/>
      <c r="C64" s="356"/>
      <c r="D64" s="68"/>
      <c r="E64" s="363" t="e">
        <f>C64/Samantekt!H$7</f>
        <v>#DIV/0!</v>
      </c>
      <c r="F64" s="366" t="e">
        <f>C64/Samantekt!$H$8</f>
        <v>#DIV/0!</v>
      </c>
      <c r="G64" s="445">
        <v>0</v>
      </c>
      <c r="H64" s="413" t="e">
        <f>1-(E68/G64)</f>
        <v>#DIV/0!</v>
      </c>
      <c r="I64" s="445">
        <v>0</v>
      </c>
      <c r="J64" s="13"/>
      <c r="K64" s="68"/>
      <c r="L64" s="352"/>
      <c r="M64" s="394" t="e">
        <f>L64/Samantekt!$I$8</f>
        <v>#DIV/0!</v>
      </c>
      <c r="N64" s="514" t="e">
        <f>L64/Samantekt!$I$7</f>
        <v>#DIV/0!</v>
      </c>
      <c r="O64" s="445">
        <v>0</v>
      </c>
      <c r="P64" s="413" t="e">
        <f>1-(N68/O64)</f>
        <v>#DIV/0!</v>
      </c>
      <c r="Q64" s="446">
        <v>0</v>
      </c>
    </row>
    <row r="65" spans="1:17" ht="21" hidden="1" customHeight="1" outlineLevel="1">
      <c r="A65" s="537"/>
      <c r="B65" s="14"/>
      <c r="C65" s="356"/>
      <c r="D65" s="68"/>
      <c r="E65" s="363" t="e">
        <f>C65/Samantekt!H$7</f>
        <v>#DIV/0!</v>
      </c>
      <c r="F65" s="366" t="e">
        <f>C65/Samantekt!$H$8</f>
        <v>#DIV/0!</v>
      </c>
      <c r="G65" s="442"/>
      <c r="H65" s="442"/>
      <c r="I65" s="443"/>
      <c r="J65" s="15"/>
      <c r="K65" s="68"/>
      <c r="L65" s="352"/>
      <c r="M65" s="394" t="e">
        <f>L65/Samantekt!$I$8</f>
        <v>#DIV/0!</v>
      </c>
      <c r="N65" s="514" t="e">
        <f>L65/Samantekt!$I$7</f>
        <v>#DIV/0!</v>
      </c>
      <c r="O65" s="442"/>
      <c r="P65" s="442"/>
      <c r="Q65" s="442"/>
    </row>
    <row r="66" spans="1:17" ht="21" hidden="1" customHeight="1" outlineLevel="1">
      <c r="A66" s="537"/>
      <c r="B66" s="16"/>
      <c r="C66" s="356"/>
      <c r="D66" s="68"/>
      <c r="E66" s="363" t="e">
        <f>C66/Samantekt!H$7</f>
        <v>#DIV/0!</v>
      </c>
      <c r="F66" s="366" t="e">
        <f>C66/Samantekt!$H$8</f>
        <v>#DIV/0!</v>
      </c>
      <c r="G66" s="442"/>
      <c r="H66" s="442"/>
      <c r="I66" s="443"/>
      <c r="J66" s="13"/>
      <c r="K66" s="68"/>
      <c r="L66" s="352"/>
      <c r="M66" s="394" t="e">
        <f>L66/Samantekt!$I$8</f>
        <v>#DIV/0!</v>
      </c>
      <c r="N66" s="514" t="e">
        <f>L66/Samantekt!$I$7</f>
        <v>#DIV/0!</v>
      </c>
      <c r="O66" s="442"/>
      <c r="P66" s="442"/>
      <c r="Q66" s="442"/>
    </row>
    <row r="67" spans="1:17" ht="21" hidden="1" customHeight="1" outlineLevel="1">
      <c r="A67" s="537"/>
      <c r="B67" s="18"/>
      <c r="C67" s="356"/>
      <c r="D67" s="68"/>
      <c r="E67" s="363" t="e">
        <f>C67/Samantekt!H$7</f>
        <v>#DIV/0!</v>
      </c>
      <c r="F67" s="366" t="e">
        <f>C67/Samantekt!$H$8</f>
        <v>#DIV/0!</v>
      </c>
      <c r="G67" s="442"/>
      <c r="H67" s="442"/>
      <c r="I67" s="444"/>
      <c r="J67" s="13"/>
      <c r="K67" s="69"/>
      <c r="L67" s="359"/>
      <c r="M67" s="394" t="e">
        <f>L67/Samantekt!$I$8</f>
        <v>#DIV/0!</v>
      </c>
      <c r="N67" s="514" t="e">
        <f>L67/Samantekt!$I$7</f>
        <v>#DIV/0!</v>
      </c>
      <c r="O67" s="442"/>
      <c r="P67" s="442"/>
      <c r="Q67" s="442"/>
    </row>
    <row r="68" spans="1:17" ht="17.25" hidden="1" outlineLevel="1" thickBot="1">
      <c r="A68" s="537"/>
      <c r="B68" s="242" t="s">
        <v>88</v>
      </c>
      <c r="C68" s="233">
        <f>SUM(C64:C67)</f>
        <v>0</v>
      </c>
      <c r="D68" s="234">
        <f>SUM(D64:D67)</f>
        <v>0</v>
      </c>
      <c r="E68" s="389" t="e">
        <f>C68/Samantekt!I7</f>
        <v>#DIV/0!</v>
      </c>
      <c r="F68" s="369" t="e">
        <f>SUM(F64:F67)</f>
        <v>#DIV/0!</v>
      </c>
      <c r="G68" s="424"/>
      <c r="H68" s="424"/>
      <c r="I68" s="425"/>
      <c r="J68" s="237"/>
      <c r="K68" s="234">
        <f>SUM(K64:K67)</f>
        <v>0</v>
      </c>
      <c r="L68" s="235">
        <f>SUM(L64:L67)</f>
        <v>0</v>
      </c>
      <c r="M68" s="383" t="e">
        <f>SUM(M64:M67)</f>
        <v>#DIV/0!</v>
      </c>
      <c r="N68" s="369" t="e">
        <f>L68/Samantekt!I7</f>
        <v>#DIV/0!</v>
      </c>
      <c r="O68" s="424"/>
      <c r="P68" s="424"/>
      <c r="Q68" s="424"/>
    </row>
    <row r="69" spans="1:17" collapsed="1"/>
    <row r="70" spans="1:17" s="78" customFormat="1" ht="30" customHeight="1">
      <c r="A70" s="149"/>
      <c r="B70" s="361">
        <v>2019</v>
      </c>
      <c r="C70" s="361"/>
      <c r="D70" s="361"/>
      <c r="E70" s="361"/>
      <c r="F70" s="361"/>
      <c r="G70" s="361"/>
      <c r="H70" s="361"/>
      <c r="I70" s="361"/>
      <c r="J70" s="361"/>
      <c r="K70" s="361"/>
      <c r="L70" s="361"/>
      <c r="M70" s="361"/>
      <c r="N70" s="361"/>
      <c r="O70" s="361"/>
      <c r="P70" s="361"/>
      <c r="Q70" s="361"/>
    </row>
    <row r="71" spans="1:17" ht="30" hidden="1" customHeight="1" outlineLevel="1">
      <c r="A71" s="537">
        <v>2019</v>
      </c>
      <c r="B71" s="360" t="s">
        <v>140</v>
      </c>
      <c r="C71" s="360"/>
      <c r="D71" s="360"/>
      <c r="E71" s="360"/>
      <c r="F71" s="360"/>
      <c r="G71" s="360"/>
      <c r="H71" s="360"/>
      <c r="I71" s="382"/>
      <c r="J71" s="360" t="s">
        <v>141</v>
      </c>
      <c r="K71" s="360"/>
      <c r="L71" s="360"/>
      <c r="M71" s="360"/>
      <c r="N71" s="360"/>
      <c r="O71" s="360"/>
      <c r="P71" s="360"/>
      <c r="Q71" s="360"/>
    </row>
    <row r="72" spans="1:17" s="163" customFormat="1" ht="37.5" hidden="1" customHeight="1" outlineLevel="1">
      <c r="A72" s="537"/>
      <c r="B72" s="155" t="s">
        <v>142</v>
      </c>
      <c r="C72" s="156" t="s">
        <v>143</v>
      </c>
      <c r="D72" s="157" t="s">
        <v>81</v>
      </c>
      <c r="E72" s="158" t="s">
        <v>144</v>
      </c>
      <c r="F72" s="171" t="s">
        <v>145</v>
      </c>
      <c r="G72" s="402" t="s">
        <v>153</v>
      </c>
      <c r="H72" s="402" t="s">
        <v>108</v>
      </c>
      <c r="I72" s="433" t="s">
        <v>155</v>
      </c>
      <c r="J72" s="155" t="s">
        <v>142</v>
      </c>
      <c r="K72" s="157" t="s">
        <v>81</v>
      </c>
      <c r="L72" s="156" t="s">
        <v>146</v>
      </c>
      <c r="M72" s="156" t="s">
        <v>147</v>
      </c>
      <c r="N72" s="160" t="s">
        <v>148</v>
      </c>
      <c r="O72" s="402" t="s">
        <v>154</v>
      </c>
      <c r="P72" s="402" t="s">
        <v>108</v>
      </c>
      <c r="Q72" s="402" t="s">
        <v>156</v>
      </c>
    </row>
    <row r="73" spans="1:17" ht="21" hidden="1" customHeight="1" outlineLevel="1">
      <c r="A73" s="537"/>
      <c r="B73" s="10"/>
      <c r="C73" s="356"/>
      <c r="D73" s="68"/>
      <c r="E73" s="363" t="e">
        <f>C73/Samantekt!H$7</f>
        <v>#DIV/0!</v>
      </c>
      <c r="F73" s="366" t="e">
        <f>C73/Samantekt!$H$8</f>
        <v>#DIV/0!</v>
      </c>
      <c r="G73" s="445">
        <v>0</v>
      </c>
      <c r="H73" s="413" t="e">
        <f>1-(E77/G73)</f>
        <v>#DIV/0!</v>
      </c>
      <c r="I73" s="445">
        <v>0</v>
      </c>
      <c r="J73" s="13"/>
      <c r="K73" s="68"/>
      <c r="L73" s="352"/>
      <c r="M73" s="394" t="e">
        <f>L73/Samantekt!$H$8</f>
        <v>#DIV/0!</v>
      </c>
      <c r="N73" s="514" t="e">
        <f>L73/Samantekt!J7</f>
        <v>#DIV/0!</v>
      </c>
      <c r="O73" s="445">
        <v>0</v>
      </c>
      <c r="P73" s="413" t="e">
        <f>1-(N77/O73)</f>
        <v>#DIV/0!</v>
      </c>
      <c r="Q73" s="446">
        <v>0</v>
      </c>
    </row>
    <row r="74" spans="1:17" ht="21" hidden="1" customHeight="1" outlineLevel="1">
      <c r="A74" s="537"/>
      <c r="B74" s="14"/>
      <c r="C74" s="356"/>
      <c r="D74" s="68"/>
      <c r="E74" s="363" t="e">
        <f>C74/Samantekt!H$7</f>
        <v>#DIV/0!</v>
      </c>
      <c r="F74" s="366" t="e">
        <f>C74/Samantekt!$H$8</f>
        <v>#DIV/0!</v>
      </c>
      <c r="G74" s="442"/>
      <c r="H74" s="442"/>
      <c r="I74" s="443"/>
      <c r="J74" s="15"/>
      <c r="K74" s="68"/>
      <c r="L74" s="352"/>
      <c r="M74" s="394" t="e">
        <f>L74/Samantekt!$H$8</f>
        <v>#DIV/0!</v>
      </c>
      <c r="N74" s="514" t="e">
        <f>L74/Samantekt!J7</f>
        <v>#DIV/0!</v>
      </c>
      <c r="O74" s="442"/>
      <c r="P74" s="442"/>
      <c r="Q74" s="442"/>
    </row>
    <row r="75" spans="1:17" ht="21" hidden="1" customHeight="1" outlineLevel="1">
      <c r="A75" s="537"/>
      <c r="B75" s="16"/>
      <c r="C75" s="356"/>
      <c r="D75" s="68"/>
      <c r="E75" s="363" t="e">
        <f>C75/Samantekt!H$7</f>
        <v>#DIV/0!</v>
      </c>
      <c r="F75" s="366" t="e">
        <f>C75/Samantekt!$H$8</f>
        <v>#DIV/0!</v>
      </c>
      <c r="G75" s="442"/>
      <c r="H75" s="442"/>
      <c r="I75" s="443"/>
      <c r="J75" s="13"/>
      <c r="K75" s="68"/>
      <c r="L75" s="352"/>
      <c r="M75" s="394" t="e">
        <f>L75/Samantekt!$H$8</f>
        <v>#DIV/0!</v>
      </c>
      <c r="N75" s="514" t="e">
        <f>L75/Samantekt!J7</f>
        <v>#DIV/0!</v>
      </c>
      <c r="O75" s="442"/>
      <c r="P75" s="442"/>
      <c r="Q75" s="442"/>
    </row>
    <row r="76" spans="1:17" ht="21" hidden="1" customHeight="1" outlineLevel="1">
      <c r="A76" s="537"/>
      <c r="B76" s="18"/>
      <c r="C76" s="356"/>
      <c r="D76" s="68"/>
      <c r="E76" s="363" t="e">
        <f>C76/Samantekt!H$7</f>
        <v>#DIV/0!</v>
      </c>
      <c r="F76" s="366" t="e">
        <f>C76/Samantekt!$H$8</f>
        <v>#DIV/0!</v>
      </c>
      <c r="G76" s="442"/>
      <c r="H76" s="442"/>
      <c r="I76" s="444"/>
      <c r="J76" s="13"/>
      <c r="K76" s="69"/>
      <c r="L76" s="359"/>
      <c r="M76" s="394" t="e">
        <f>L76/Samantekt!$H$8</f>
        <v>#DIV/0!</v>
      </c>
      <c r="N76" s="514" t="e">
        <f>L76/Samantekt!J7</f>
        <v>#DIV/0!</v>
      </c>
      <c r="O76" s="442"/>
      <c r="P76" s="442"/>
      <c r="Q76" s="442"/>
    </row>
    <row r="77" spans="1:17" ht="17.25" hidden="1" outlineLevel="1" thickBot="1">
      <c r="A77" s="537"/>
      <c r="B77" s="242" t="s">
        <v>88</v>
      </c>
      <c r="C77" s="233">
        <f>SUM(C73:C76)</f>
        <v>0</v>
      </c>
      <c r="D77" s="234">
        <f>SUM(D73:D76)</f>
        <v>0</v>
      </c>
      <c r="E77" s="389" t="e">
        <f>C77/Samantekt!J7</f>
        <v>#DIV/0!</v>
      </c>
      <c r="F77" s="369" t="e">
        <f>SUM(F73:F76)</f>
        <v>#DIV/0!</v>
      </c>
      <c r="G77" s="424"/>
      <c r="H77" s="424"/>
      <c r="I77" s="425"/>
      <c r="J77" s="237"/>
      <c r="K77" s="234">
        <f>SUM(K73:K76)</f>
        <v>0</v>
      </c>
      <c r="L77" s="235">
        <f>SUM(L73:L76)</f>
        <v>0</v>
      </c>
      <c r="M77" s="383" t="e">
        <f>SUM(M73:M76)</f>
        <v>#DIV/0!</v>
      </c>
      <c r="N77" s="369" t="e">
        <f>L77/Samantekt!J7</f>
        <v>#DIV/0!</v>
      </c>
      <c r="O77" s="424"/>
      <c r="P77" s="424"/>
      <c r="Q77" s="424"/>
    </row>
    <row r="78" spans="1:17" collapsed="1"/>
    <row r="79" spans="1:17" s="78" customFormat="1" ht="30" customHeight="1">
      <c r="A79" s="149"/>
      <c r="B79" s="361">
        <v>2020</v>
      </c>
      <c r="C79" s="361"/>
      <c r="D79" s="361"/>
      <c r="E79" s="361"/>
      <c r="F79" s="361"/>
      <c r="G79" s="361"/>
      <c r="H79" s="361"/>
      <c r="I79" s="361"/>
      <c r="J79" s="361"/>
      <c r="K79" s="361"/>
      <c r="L79" s="361"/>
      <c r="M79" s="361"/>
      <c r="N79" s="361"/>
      <c r="O79" s="361"/>
      <c r="P79" s="361"/>
      <c r="Q79" s="361"/>
    </row>
    <row r="80" spans="1:17" ht="30" hidden="1" customHeight="1" outlineLevel="1">
      <c r="A80" s="537">
        <v>2020</v>
      </c>
      <c r="B80" s="360" t="s">
        <v>140</v>
      </c>
      <c r="C80" s="360"/>
      <c r="D80" s="360"/>
      <c r="E80" s="360"/>
      <c r="F80" s="360"/>
      <c r="G80" s="360"/>
      <c r="H80" s="360"/>
      <c r="I80" s="382"/>
      <c r="J80" s="360" t="s">
        <v>141</v>
      </c>
      <c r="K80" s="360"/>
      <c r="L80" s="360"/>
      <c r="M80" s="360"/>
      <c r="N80" s="360"/>
      <c r="O80" s="360"/>
      <c r="P80" s="360"/>
      <c r="Q80" s="360"/>
    </row>
    <row r="81" spans="1:17" s="163" customFormat="1" ht="37.5" hidden="1" customHeight="1" outlineLevel="1">
      <c r="A81" s="537"/>
      <c r="B81" s="155" t="s">
        <v>142</v>
      </c>
      <c r="C81" s="156" t="s">
        <v>143</v>
      </c>
      <c r="D81" s="157" t="s">
        <v>81</v>
      </c>
      <c r="E81" s="158" t="s">
        <v>144</v>
      </c>
      <c r="F81" s="171" t="s">
        <v>145</v>
      </c>
      <c r="G81" s="402" t="s">
        <v>155</v>
      </c>
      <c r="H81" s="402" t="s">
        <v>111</v>
      </c>
      <c r="I81" s="433" t="s">
        <v>157</v>
      </c>
      <c r="J81" s="155" t="s">
        <v>142</v>
      </c>
      <c r="K81" s="157" t="s">
        <v>81</v>
      </c>
      <c r="L81" s="156" t="s">
        <v>146</v>
      </c>
      <c r="M81" s="156" t="s">
        <v>147</v>
      </c>
      <c r="N81" s="160" t="s">
        <v>148</v>
      </c>
      <c r="O81" s="402" t="s">
        <v>156</v>
      </c>
      <c r="P81" s="402" t="s">
        <v>111</v>
      </c>
      <c r="Q81" s="402" t="s">
        <v>158</v>
      </c>
    </row>
    <row r="82" spans="1:17" ht="21" hidden="1" customHeight="1" outlineLevel="1">
      <c r="A82" s="537"/>
      <c r="B82" s="10"/>
      <c r="C82" s="356"/>
      <c r="D82" s="68"/>
      <c r="E82" s="363" t="e">
        <f>C82/Samantekt!H$7</f>
        <v>#DIV/0!</v>
      </c>
      <c r="F82" s="366" t="e">
        <f>C82/Samantekt!$H$8</f>
        <v>#DIV/0!</v>
      </c>
      <c r="G82" s="445">
        <v>0</v>
      </c>
      <c r="H82" s="413" t="e">
        <f>1-(E86/G82)</f>
        <v>#DIV/0!</v>
      </c>
      <c r="I82" s="445">
        <v>0</v>
      </c>
      <c r="J82" s="13"/>
      <c r="K82" s="68"/>
      <c r="L82" s="352"/>
      <c r="M82" s="394" t="e">
        <f>L82/Samantekt!$H$8</f>
        <v>#DIV/0!</v>
      </c>
      <c r="N82" s="514" t="e">
        <f>L82/Samantekt!$H$7</f>
        <v>#DIV/0!</v>
      </c>
      <c r="O82" s="445">
        <f>Q73</f>
        <v>0</v>
      </c>
      <c r="P82" s="413" t="e">
        <f>1-(N86/O82)</f>
        <v>#DIV/0!</v>
      </c>
      <c r="Q82" s="446">
        <v>0</v>
      </c>
    </row>
    <row r="83" spans="1:17" ht="21" hidden="1" customHeight="1" outlineLevel="1">
      <c r="A83" s="537"/>
      <c r="B83" s="14"/>
      <c r="C83" s="356"/>
      <c r="D83" s="68"/>
      <c r="E83" s="363" t="e">
        <f>C83/Samantekt!H$7</f>
        <v>#DIV/0!</v>
      </c>
      <c r="F83" s="366" t="e">
        <f>C83/Samantekt!$H$8</f>
        <v>#DIV/0!</v>
      </c>
      <c r="G83" s="442"/>
      <c r="H83" s="442"/>
      <c r="I83" s="443"/>
      <c r="J83" s="15"/>
      <c r="K83" s="68"/>
      <c r="L83" s="352"/>
      <c r="M83" s="394" t="e">
        <f>L83/Samantekt!$H$8</f>
        <v>#DIV/0!</v>
      </c>
      <c r="N83" s="514" t="e">
        <f>L83/Samantekt!$H$7</f>
        <v>#DIV/0!</v>
      </c>
      <c r="O83" s="442"/>
      <c r="P83" s="442"/>
      <c r="Q83" s="442"/>
    </row>
    <row r="84" spans="1:17" ht="21" hidden="1" customHeight="1" outlineLevel="1">
      <c r="A84" s="537"/>
      <c r="B84" s="16"/>
      <c r="C84" s="356"/>
      <c r="D84" s="68"/>
      <c r="E84" s="363" t="e">
        <f>C84/Samantekt!H$7</f>
        <v>#DIV/0!</v>
      </c>
      <c r="F84" s="366" t="e">
        <f>C84/Samantekt!$H$8</f>
        <v>#DIV/0!</v>
      </c>
      <c r="G84" s="442"/>
      <c r="H84" s="442"/>
      <c r="I84" s="443"/>
      <c r="J84" s="13"/>
      <c r="K84" s="68"/>
      <c r="L84" s="352"/>
      <c r="M84" s="394" t="e">
        <f>L84/Samantekt!$H$8</f>
        <v>#DIV/0!</v>
      </c>
      <c r="N84" s="514" t="e">
        <f>L84/Samantekt!$H$7</f>
        <v>#DIV/0!</v>
      </c>
      <c r="O84" s="442"/>
      <c r="P84" s="442"/>
      <c r="Q84" s="442"/>
    </row>
    <row r="85" spans="1:17" ht="21" hidden="1" customHeight="1" outlineLevel="1">
      <c r="A85" s="537"/>
      <c r="B85" s="18"/>
      <c r="C85" s="356"/>
      <c r="D85" s="68"/>
      <c r="E85" s="363" t="e">
        <f>C85/Samantekt!H$7</f>
        <v>#DIV/0!</v>
      </c>
      <c r="F85" s="366" t="e">
        <f>C85/Samantekt!$H$8</f>
        <v>#DIV/0!</v>
      </c>
      <c r="G85" s="442"/>
      <c r="H85" s="442"/>
      <c r="I85" s="444"/>
      <c r="J85" s="13"/>
      <c r="K85" s="69"/>
      <c r="L85" s="359"/>
      <c r="M85" s="394" t="e">
        <f>L85/Samantekt!$H$8</f>
        <v>#DIV/0!</v>
      </c>
      <c r="N85" s="514" t="e">
        <f>L85/Samantekt!$H$7</f>
        <v>#DIV/0!</v>
      </c>
      <c r="O85" s="442"/>
      <c r="P85" s="442"/>
      <c r="Q85" s="442"/>
    </row>
    <row r="86" spans="1:17" ht="17.25" hidden="1" outlineLevel="1" thickBot="1">
      <c r="A86" s="537"/>
      <c r="B86" s="242" t="s">
        <v>88</v>
      </c>
      <c r="C86" s="233">
        <f>SUM(C82:C85)</f>
        <v>0</v>
      </c>
      <c r="D86" s="234">
        <f>SUM(D82:D85)</f>
        <v>0</v>
      </c>
      <c r="E86" s="389" t="e">
        <f>C86/Samantekt!K7</f>
        <v>#DIV/0!</v>
      </c>
      <c r="F86" s="369" t="e">
        <f>SUM(F82:F85)</f>
        <v>#DIV/0!</v>
      </c>
      <c r="G86" s="424"/>
      <c r="H86" s="424"/>
      <c r="I86" s="425"/>
      <c r="J86" s="237"/>
      <c r="K86" s="234">
        <f>SUM(K82:K85)</f>
        <v>0</v>
      </c>
      <c r="L86" s="235">
        <f>SUM(L82:L85)</f>
        <v>0</v>
      </c>
      <c r="M86" s="383" t="e">
        <f>SUM(M82:M85)</f>
        <v>#DIV/0!</v>
      </c>
      <c r="N86" s="369" t="e">
        <f>L86/Samantekt!K7</f>
        <v>#DIV/0!</v>
      </c>
      <c r="O86" s="424"/>
      <c r="P86" s="424"/>
      <c r="Q86" s="424"/>
    </row>
    <row r="87" spans="1:17" collapsed="1"/>
  </sheetData>
  <sheetProtection formatCells="0" formatColumns="0" formatRows="0" insertColumns="0" insertRows="0" insertHyperlinks="0" deleteColumns="0" deleteRows="0" sort="0" autoFilter="0" pivotTables="0"/>
  <mergeCells count="28">
    <mergeCell ref="A53:A59"/>
    <mergeCell ref="A62:A68"/>
    <mergeCell ref="A71:A77"/>
    <mergeCell ref="A80:A86"/>
    <mergeCell ref="B16:K16"/>
    <mergeCell ref="B25:K25"/>
    <mergeCell ref="A35:A41"/>
    <mergeCell ref="B35:F35"/>
    <mergeCell ref="G35:K35"/>
    <mergeCell ref="A17:A23"/>
    <mergeCell ref="B17:F17"/>
    <mergeCell ref="G17:K17"/>
    <mergeCell ref="A44:A50"/>
    <mergeCell ref="B44:F44"/>
    <mergeCell ref="G44:K44"/>
    <mergeCell ref="B34:K34"/>
    <mergeCell ref="B2:B4"/>
    <mergeCell ref="B5:F5"/>
    <mergeCell ref="B7:K7"/>
    <mergeCell ref="C4:K4"/>
    <mergeCell ref="C2:K3"/>
    <mergeCell ref="B43:K43"/>
    <mergeCell ref="A26:A32"/>
    <mergeCell ref="B26:F26"/>
    <mergeCell ref="G26:K26"/>
    <mergeCell ref="A8:A14"/>
    <mergeCell ref="B8:F8"/>
    <mergeCell ref="G8:K8"/>
  </mergeCells>
  <conditionalFormatting sqref="E10 E13:E14">
    <cfRule type="containsErrors" dxfId="2263" priority="1535">
      <formula>ISERROR(E10)</formula>
    </cfRule>
  </conditionalFormatting>
  <conditionalFormatting sqref="E14">
    <cfRule type="containsErrors" dxfId="2262" priority="1534">
      <formula>ISERROR(E14)</formula>
    </cfRule>
  </conditionalFormatting>
  <conditionalFormatting sqref="E11">
    <cfRule type="containsErrors" dxfId="2261" priority="1530">
      <formula>ISERROR(E11)</formula>
    </cfRule>
  </conditionalFormatting>
  <conditionalFormatting sqref="K14">
    <cfRule type="containsErrors" dxfId="2260" priority="1521">
      <formula>ISERROR(K14)</formula>
    </cfRule>
  </conditionalFormatting>
  <conditionalFormatting sqref="E12">
    <cfRule type="containsErrors" dxfId="2259" priority="1528">
      <formula>ISERROR(E12)</formula>
    </cfRule>
  </conditionalFormatting>
  <conditionalFormatting sqref="K10 K13">
    <cfRule type="containsErrors" dxfId="2258" priority="1519">
      <formula>ISERROR(K10)</formula>
    </cfRule>
  </conditionalFormatting>
  <conditionalFormatting sqref="C14:F14 I14:K14 J10:K13 E10:F13 M54:N54 J88:K1048576">
    <cfRule type="cellIs" dxfId="2257" priority="1526" operator="equal">
      <formula>0</formula>
    </cfRule>
  </conditionalFormatting>
  <conditionalFormatting sqref="F10:F13">
    <cfRule type="cellIs" dxfId="2256" priority="1240" operator="equal">
      <formula>0</formula>
    </cfRule>
    <cfRule type="cellIs" dxfId="2255" priority="1525" operator="equal">
      <formula>0</formula>
    </cfRule>
  </conditionalFormatting>
  <conditionalFormatting sqref="E10:E14">
    <cfRule type="containsErrors" dxfId="2254" priority="1291">
      <formula>ISERROR(E10)</formula>
    </cfRule>
    <cfRule type="containsErrors" dxfId="2253" priority="1522">
      <formula>ISERROR(E10)</formula>
    </cfRule>
  </conditionalFormatting>
  <conditionalFormatting sqref="K12">
    <cfRule type="containsErrors" dxfId="2252" priority="1517">
      <formula>ISERROR(K12)</formula>
    </cfRule>
  </conditionalFormatting>
  <conditionalFormatting sqref="K11">
    <cfRule type="containsErrors" dxfId="2251" priority="1518">
      <formula>ISERROR(K11)</formula>
    </cfRule>
  </conditionalFormatting>
  <conditionalFormatting sqref="K14">
    <cfRule type="containsErrors" dxfId="2250" priority="1520">
      <formula>ISERROR(K14)</formula>
    </cfRule>
  </conditionalFormatting>
  <conditionalFormatting sqref="J10:J13">
    <cfRule type="cellIs" dxfId="2249" priority="1516" operator="equal">
      <formula>0</formula>
    </cfRule>
  </conditionalFormatting>
  <conditionalFormatting sqref="K10:K14">
    <cfRule type="containsErrors" dxfId="2248" priority="1331">
      <formula>ISERROR(K10)</formula>
    </cfRule>
    <cfRule type="containsErrors" dxfId="2247" priority="1512">
      <formula>ISERROR(K10)</formula>
    </cfRule>
    <cfRule type="containsErrors" dxfId="2246" priority="1515">
      <formula>ISERROR(K10)</formula>
    </cfRule>
  </conditionalFormatting>
  <conditionalFormatting sqref="K11">
    <cfRule type="containsErrors" dxfId="2245" priority="1514">
      <formula>ISERROR(K11)</formula>
    </cfRule>
  </conditionalFormatting>
  <conditionalFormatting sqref="K12">
    <cfRule type="containsErrors" dxfId="2244" priority="1513">
      <formula>ISERROR(K12)</formula>
    </cfRule>
  </conditionalFormatting>
  <conditionalFormatting sqref="E10">
    <cfRule type="containsErrors" dxfId="2243" priority="1511">
      <formula>ISERROR(E10)</formula>
    </cfRule>
  </conditionalFormatting>
  <conditionalFormatting sqref="F10">
    <cfRule type="containsErrors" dxfId="2242" priority="1423">
      <formula>ISERROR(F10)</formula>
    </cfRule>
  </conditionalFormatting>
  <conditionalFormatting sqref="F11">
    <cfRule type="containsErrors" dxfId="2241" priority="1422">
      <formula>ISERROR(F11)</formula>
    </cfRule>
  </conditionalFormatting>
  <conditionalFormatting sqref="F12">
    <cfRule type="containsErrors" dxfId="2240" priority="1421">
      <formula>ISERROR(F12)</formula>
    </cfRule>
  </conditionalFormatting>
  <conditionalFormatting sqref="F13">
    <cfRule type="containsErrors" dxfId="2239" priority="1420">
      <formula>ISERROR(F13)</formula>
    </cfRule>
  </conditionalFormatting>
  <conditionalFormatting sqref="F14">
    <cfRule type="containsErrors" dxfId="2238" priority="1419">
      <formula>ISERROR(F14)</formula>
    </cfRule>
  </conditionalFormatting>
  <conditionalFormatting sqref="K11">
    <cfRule type="containsErrors" dxfId="2237" priority="1418">
      <formula>ISERROR(K11)</formula>
    </cfRule>
  </conditionalFormatting>
  <conditionalFormatting sqref="K12">
    <cfRule type="containsErrors" dxfId="2236" priority="1417">
      <formula>ISERROR(K12)</formula>
    </cfRule>
  </conditionalFormatting>
  <conditionalFormatting sqref="K14">
    <cfRule type="containsErrors" dxfId="2235" priority="1416">
      <formula>ISERROR(K14)</formula>
    </cfRule>
  </conditionalFormatting>
  <conditionalFormatting sqref="E19 E22">
    <cfRule type="containsErrors" dxfId="2234" priority="1415">
      <formula>ISERROR(E19)</formula>
    </cfRule>
  </conditionalFormatting>
  <conditionalFormatting sqref="E20">
    <cfRule type="containsErrors" dxfId="2233" priority="1413">
      <formula>ISERROR(E20)</formula>
    </cfRule>
  </conditionalFormatting>
  <conditionalFormatting sqref="E21">
    <cfRule type="containsErrors" dxfId="2232" priority="1412">
      <formula>ISERROR(E21)</formula>
    </cfRule>
  </conditionalFormatting>
  <conditionalFormatting sqref="K19 K22">
    <cfRule type="containsErrors" dxfId="2231" priority="1405">
      <formula>ISERROR(K19)</formula>
    </cfRule>
  </conditionalFormatting>
  <conditionalFormatting sqref="K19:K22 E19:E22">
    <cfRule type="cellIs" dxfId="2230" priority="1411" operator="equal">
      <formula>0</formula>
    </cfRule>
  </conditionalFormatting>
  <conditionalFormatting sqref="E19:E22">
    <cfRule type="containsErrors" dxfId="2229" priority="1334">
      <formula>ISERROR(E19)</formula>
    </cfRule>
    <cfRule type="containsErrors" dxfId="2228" priority="1408">
      <formula>ISERROR(E19)</formula>
    </cfRule>
  </conditionalFormatting>
  <conditionalFormatting sqref="K21">
    <cfRule type="containsErrors" dxfId="2227" priority="1403">
      <formula>ISERROR(K21)</formula>
    </cfRule>
  </conditionalFormatting>
  <conditionalFormatting sqref="K20">
    <cfRule type="containsErrors" dxfId="2226" priority="1404">
      <formula>ISERROR(K20)</formula>
    </cfRule>
  </conditionalFormatting>
  <conditionalFormatting sqref="K19:K22">
    <cfRule type="containsErrors" dxfId="2225" priority="1330">
      <formula>ISERROR(K19)</formula>
    </cfRule>
    <cfRule type="containsErrors" dxfId="2224" priority="1398">
      <formula>ISERROR(K19)</formula>
    </cfRule>
    <cfRule type="containsErrors" dxfId="2223" priority="1401">
      <formula>ISERROR(K19)</formula>
    </cfRule>
  </conditionalFormatting>
  <conditionalFormatting sqref="K20">
    <cfRule type="containsErrors" dxfId="2222" priority="1400">
      <formula>ISERROR(K20)</formula>
    </cfRule>
  </conditionalFormatting>
  <conditionalFormatting sqref="K21">
    <cfRule type="containsErrors" dxfId="2221" priority="1399">
      <formula>ISERROR(K21)</formula>
    </cfRule>
  </conditionalFormatting>
  <conditionalFormatting sqref="E19">
    <cfRule type="containsErrors" dxfId="2220" priority="1397">
      <formula>ISERROR(E19)</formula>
    </cfRule>
  </conditionalFormatting>
  <conditionalFormatting sqref="K20">
    <cfRule type="containsErrors" dxfId="2219" priority="1391">
      <formula>ISERROR(K20)</formula>
    </cfRule>
  </conditionalFormatting>
  <conditionalFormatting sqref="K21">
    <cfRule type="containsErrors" dxfId="2218" priority="1390">
      <formula>ISERROR(K21)</formula>
    </cfRule>
  </conditionalFormatting>
  <conditionalFormatting sqref="K28 K31">
    <cfRule type="containsErrors" dxfId="2217" priority="1378">
      <formula>ISERROR(K28)</formula>
    </cfRule>
  </conditionalFormatting>
  <conditionalFormatting sqref="K28:K31">
    <cfRule type="cellIs" dxfId="2216" priority="1384" operator="equal">
      <formula>0</formula>
    </cfRule>
  </conditionalFormatting>
  <conditionalFormatting sqref="K30">
    <cfRule type="containsErrors" dxfId="2215" priority="1376">
      <formula>ISERROR(K30)</formula>
    </cfRule>
  </conditionalFormatting>
  <conditionalFormatting sqref="K29">
    <cfRule type="containsErrors" dxfId="2214" priority="1377">
      <formula>ISERROR(K29)</formula>
    </cfRule>
  </conditionalFormatting>
  <conditionalFormatting sqref="K28:K31">
    <cfRule type="containsErrors" dxfId="2213" priority="1329">
      <formula>ISERROR(K28)</formula>
    </cfRule>
    <cfRule type="containsErrors" dxfId="2212" priority="1371">
      <formula>ISERROR(K28)</formula>
    </cfRule>
    <cfRule type="containsErrors" dxfId="2211" priority="1374">
      <formula>ISERROR(K28)</formula>
    </cfRule>
  </conditionalFormatting>
  <conditionalFormatting sqref="K29">
    <cfRule type="containsErrors" dxfId="2210" priority="1373">
      <formula>ISERROR(K29)</formula>
    </cfRule>
  </conditionalFormatting>
  <conditionalFormatting sqref="K30">
    <cfRule type="containsErrors" dxfId="2209" priority="1372">
      <formula>ISERROR(K30)</formula>
    </cfRule>
  </conditionalFormatting>
  <conditionalFormatting sqref="K29">
    <cfRule type="containsErrors" dxfId="2208" priority="1364">
      <formula>ISERROR(K29)</formula>
    </cfRule>
  </conditionalFormatting>
  <conditionalFormatting sqref="K30">
    <cfRule type="containsErrors" dxfId="2207" priority="1363">
      <formula>ISERROR(K30)</formula>
    </cfRule>
  </conditionalFormatting>
  <conditionalFormatting sqref="K39">
    <cfRule type="containsErrors" dxfId="2206" priority="1317">
      <formula>ISERROR(K39)</formula>
    </cfRule>
  </conditionalFormatting>
  <conditionalFormatting sqref="K28 K31">
    <cfRule type="containsErrors" dxfId="2205" priority="1127">
      <formula>ISERROR(K28)</formula>
    </cfRule>
  </conditionalFormatting>
  <conditionalFormatting sqref="J10:J14">
    <cfRule type="containsErrors" dxfId="2204" priority="1314">
      <formula>ISERROR(J10)</formula>
    </cfRule>
  </conditionalFormatting>
  <conditionalFormatting sqref="K38">
    <cfRule type="containsErrors" dxfId="2203" priority="1112">
      <formula>ISERROR(K38)</formula>
    </cfRule>
  </conditionalFormatting>
  <conditionalFormatting sqref="K37 K40">
    <cfRule type="containsErrors" dxfId="2202" priority="1325">
      <formula>ISERROR(K37)</formula>
    </cfRule>
  </conditionalFormatting>
  <conditionalFormatting sqref="K37:K40">
    <cfRule type="cellIs" dxfId="2201" priority="1328" operator="equal">
      <formula>0</formula>
    </cfRule>
  </conditionalFormatting>
  <conditionalFormatting sqref="K39">
    <cfRule type="containsErrors" dxfId="2200" priority="1323">
      <formula>ISERROR(K39)</formula>
    </cfRule>
  </conditionalFormatting>
  <conditionalFormatting sqref="K38">
    <cfRule type="containsErrors" dxfId="2199" priority="1324">
      <formula>ISERROR(K38)</formula>
    </cfRule>
  </conditionalFormatting>
  <conditionalFormatting sqref="K37:K40">
    <cfRule type="containsErrors" dxfId="2198" priority="1315">
      <formula>ISERROR(K37)</formula>
    </cfRule>
    <cfRule type="containsErrors" dxfId="2197" priority="1319">
      <formula>ISERROR(K37)</formula>
    </cfRule>
    <cfRule type="containsErrors" dxfId="2196" priority="1322">
      <formula>ISERROR(K37)</formula>
    </cfRule>
  </conditionalFormatting>
  <conditionalFormatting sqref="K38">
    <cfRule type="containsErrors" dxfId="2195" priority="1321">
      <formula>ISERROR(K38)</formula>
    </cfRule>
  </conditionalFormatting>
  <conditionalFormatting sqref="K39">
    <cfRule type="containsErrors" dxfId="2194" priority="1320">
      <formula>ISERROR(K39)</formula>
    </cfRule>
  </conditionalFormatting>
  <conditionalFormatting sqref="K38">
    <cfRule type="containsErrors" dxfId="2193" priority="1318">
      <formula>ISERROR(K38)</formula>
    </cfRule>
  </conditionalFormatting>
  <conditionalFormatting sqref="J10:J14">
    <cfRule type="containsErrors" dxfId="2192" priority="1311">
      <formula>ISERROR(J10)</formula>
    </cfRule>
    <cfRule type="containsErrors" dxfId="2191" priority="1312">
      <formula>ISERROR(J10)</formula>
    </cfRule>
    <cfRule type="containsErrors" dxfId="2190" priority="1313">
      <formula>ISERROR(J10)</formula>
    </cfRule>
  </conditionalFormatting>
  <conditionalFormatting sqref="J19:J22">
    <cfRule type="cellIs" dxfId="2189" priority="1310" operator="equal">
      <formula>0</formula>
    </cfRule>
  </conditionalFormatting>
  <conditionalFormatting sqref="J19:J22">
    <cfRule type="cellIs" dxfId="2188" priority="1309" operator="equal">
      <formula>0</formula>
    </cfRule>
  </conditionalFormatting>
  <conditionalFormatting sqref="J19:J22">
    <cfRule type="containsErrors" dxfId="2187" priority="1308">
      <formula>ISERROR(J19)</formula>
    </cfRule>
  </conditionalFormatting>
  <conditionalFormatting sqref="J19:J22">
    <cfRule type="containsErrors" dxfId="2186" priority="1305">
      <formula>ISERROR(J19)</formula>
    </cfRule>
    <cfRule type="containsErrors" dxfId="2185" priority="1306">
      <formula>ISERROR(J19)</formula>
    </cfRule>
    <cfRule type="containsErrors" dxfId="2184" priority="1307">
      <formula>ISERROR(J19)</formula>
    </cfRule>
  </conditionalFormatting>
  <conditionalFormatting sqref="J28:J31">
    <cfRule type="cellIs" dxfId="2183" priority="1304" operator="equal">
      <formula>0</formula>
    </cfRule>
  </conditionalFormatting>
  <conditionalFormatting sqref="J28:J31">
    <cfRule type="cellIs" dxfId="2182" priority="1303" operator="equal">
      <formula>0</formula>
    </cfRule>
  </conditionalFormatting>
  <conditionalFormatting sqref="J28:J31">
    <cfRule type="containsErrors" dxfId="2181" priority="1302">
      <formula>ISERROR(J28)</formula>
    </cfRule>
  </conditionalFormatting>
  <conditionalFormatting sqref="J28:J31">
    <cfRule type="containsErrors" dxfId="2180" priority="1299">
      <formula>ISERROR(J28)</formula>
    </cfRule>
    <cfRule type="containsErrors" dxfId="2179" priority="1300">
      <formula>ISERROR(J28)</formula>
    </cfRule>
    <cfRule type="containsErrors" dxfId="2178" priority="1301">
      <formula>ISERROR(J28)</formula>
    </cfRule>
  </conditionalFormatting>
  <conditionalFormatting sqref="J37:J40">
    <cfRule type="cellIs" dxfId="2177" priority="1298" operator="equal">
      <formula>0</formula>
    </cfRule>
  </conditionalFormatting>
  <conditionalFormatting sqref="J37:J40">
    <cfRule type="cellIs" dxfId="2176" priority="1297" operator="equal">
      <formula>0</formula>
    </cfRule>
  </conditionalFormatting>
  <conditionalFormatting sqref="J37:J40">
    <cfRule type="containsErrors" dxfId="2175" priority="1296">
      <formula>ISERROR(J37)</formula>
    </cfRule>
  </conditionalFormatting>
  <conditionalFormatting sqref="J37:J40">
    <cfRule type="containsErrors" dxfId="2174" priority="1293">
      <formula>ISERROR(J37)</formula>
    </cfRule>
    <cfRule type="containsErrors" dxfId="2173" priority="1294">
      <formula>ISERROR(J37)</formula>
    </cfRule>
    <cfRule type="containsErrors" dxfId="2172" priority="1295">
      <formula>ISERROR(J37)</formula>
    </cfRule>
  </conditionalFormatting>
  <conditionalFormatting sqref="E10">
    <cfRule type="containsErrors" dxfId="2171" priority="1292">
      <formula>ISERROR(E10)</formula>
    </cfRule>
  </conditionalFormatting>
  <conditionalFormatting sqref="F10 F13">
    <cfRule type="containsErrors" dxfId="2170" priority="1290">
      <formula>ISERROR(F10)</formula>
    </cfRule>
  </conditionalFormatting>
  <conditionalFormatting sqref="F11">
    <cfRule type="containsErrors" dxfId="2169" priority="1289">
      <formula>ISERROR(F11)</formula>
    </cfRule>
  </conditionalFormatting>
  <conditionalFormatting sqref="F12">
    <cfRule type="containsErrors" dxfId="2168" priority="1288">
      <formula>ISERROR(F12)</formula>
    </cfRule>
  </conditionalFormatting>
  <conditionalFormatting sqref="F10:F13">
    <cfRule type="containsErrors" dxfId="2167" priority="1284">
      <formula>ISERROR(F10)</formula>
    </cfRule>
    <cfRule type="containsErrors" dxfId="2166" priority="1287">
      <formula>ISERROR(F10)</formula>
    </cfRule>
  </conditionalFormatting>
  <conditionalFormatting sqref="F10">
    <cfRule type="containsErrors" dxfId="2165" priority="1286">
      <formula>ISERROR(F10)</formula>
    </cfRule>
  </conditionalFormatting>
  <conditionalFormatting sqref="F10">
    <cfRule type="containsErrors" dxfId="2164" priority="1285">
      <formula>ISERROR(F10)</formula>
    </cfRule>
  </conditionalFormatting>
  <conditionalFormatting sqref="K37 K40">
    <cfRule type="containsErrors" dxfId="2163" priority="1085">
      <formula>ISERROR(K37)</formula>
    </cfRule>
  </conditionalFormatting>
  <conditionalFormatting sqref="K39">
    <cfRule type="containsErrors" dxfId="2162" priority="1083">
      <formula>ISERROR(K39)</formula>
    </cfRule>
  </conditionalFormatting>
  <conditionalFormatting sqref="K47">
    <cfRule type="containsErrors" dxfId="2161" priority="989">
      <formula>ISERROR(K47)</formula>
    </cfRule>
  </conditionalFormatting>
  <conditionalFormatting sqref="E49">
    <cfRule type="containsErrors" dxfId="2160" priority="935">
      <formula>ISERROR(E49)</formula>
    </cfRule>
    <cfRule type="containsErrors" dxfId="2159" priority="994">
      <formula>ISERROR(E49)</formula>
    </cfRule>
  </conditionalFormatting>
  <conditionalFormatting sqref="K38">
    <cfRule type="containsErrors" dxfId="2158" priority="1084">
      <formula>ISERROR(K38)</formula>
    </cfRule>
  </conditionalFormatting>
  <conditionalFormatting sqref="K46 K49">
    <cfRule type="containsErrors" dxfId="2157" priority="990">
      <formula>ISERROR(K46)</formula>
    </cfRule>
  </conditionalFormatting>
  <conditionalFormatting sqref="E46">
    <cfRule type="containsErrors" dxfId="2156" priority="996">
      <formula>ISERROR(E46)</formula>
    </cfRule>
  </conditionalFormatting>
  <conditionalFormatting sqref="H14">
    <cfRule type="cellIs" dxfId="2155" priority="1244" operator="equal">
      <formula>0</formula>
    </cfRule>
  </conditionalFormatting>
  <conditionalFormatting sqref="J10:J13">
    <cfRule type="cellIs" dxfId="2154" priority="1227" operator="equal">
      <formula>0</formula>
    </cfRule>
    <cfRule type="cellIs" dxfId="2153" priority="1239" operator="equal">
      <formula>0</formula>
    </cfRule>
  </conditionalFormatting>
  <conditionalFormatting sqref="J10">
    <cfRule type="containsErrors" dxfId="2152" priority="1238">
      <formula>ISERROR(J10)</formula>
    </cfRule>
  </conditionalFormatting>
  <conditionalFormatting sqref="J11">
    <cfRule type="containsErrors" dxfId="2151" priority="1237">
      <formula>ISERROR(J11)</formula>
    </cfRule>
  </conditionalFormatting>
  <conditionalFormatting sqref="J12">
    <cfRule type="containsErrors" dxfId="2150" priority="1236">
      <formula>ISERROR(J12)</formula>
    </cfRule>
  </conditionalFormatting>
  <conditionalFormatting sqref="J13">
    <cfRule type="containsErrors" dxfId="2149" priority="1235">
      <formula>ISERROR(J13)</formula>
    </cfRule>
  </conditionalFormatting>
  <conditionalFormatting sqref="J10 J13">
    <cfRule type="containsErrors" dxfId="2148" priority="1234">
      <formula>ISERROR(J10)</formula>
    </cfRule>
  </conditionalFormatting>
  <conditionalFormatting sqref="J11">
    <cfRule type="containsErrors" dxfId="2147" priority="1233">
      <formula>ISERROR(J11)</formula>
    </cfRule>
  </conditionalFormatting>
  <conditionalFormatting sqref="J12">
    <cfRule type="containsErrors" dxfId="2146" priority="1232">
      <formula>ISERROR(J12)</formula>
    </cfRule>
  </conditionalFormatting>
  <conditionalFormatting sqref="J10:J13">
    <cfRule type="containsErrors" dxfId="2145" priority="1228">
      <formula>ISERROR(J10)</formula>
    </cfRule>
    <cfRule type="containsErrors" dxfId="2144" priority="1231">
      <formula>ISERROR(J10)</formula>
    </cfRule>
  </conditionalFormatting>
  <conditionalFormatting sqref="J10">
    <cfRule type="containsErrors" dxfId="2143" priority="1230">
      <formula>ISERROR(J10)</formula>
    </cfRule>
  </conditionalFormatting>
  <conditionalFormatting sqref="J10">
    <cfRule type="containsErrors" dxfId="2142" priority="1229">
      <formula>ISERROR(J10)</formula>
    </cfRule>
  </conditionalFormatting>
  <conditionalFormatting sqref="J10">
    <cfRule type="containsErrors" dxfId="2141" priority="1226">
      <formula>ISERROR(J10)</formula>
    </cfRule>
  </conditionalFormatting>
  <conditionalFormatting sqref="J10">
    <cfRule type="containsErrors" dxfId="2140" priority="1225">
      <formula>ISERROR(J10)</formula>
    </cfRule>
  </conditionalFormatting>
  <conditionalFormatting sqref="J1:K1 J8:K15 J17:K22 J26:K31 J35:K40 J24:K24 J33:K33 J42:K42 J5:K6">
    <cfRule type="cellIs" dxfId="2139" priority="1224" operator="equal">
      <formula>0</formula>
    </cfRule>
  </conditionalFormatting>
  <conditionalFormatting sqref="J10">
    <cfRule type="containsErrors" dxfId="2138" priority="1223">
      <formula>ISERROR(J10)</formula>
    </cfRule>
  </conditionalFormatting>
  <conditionalFormatting sqref="J10">
    <cfRule type="containsErrors" dxfId="2137" priority="1220">
      <formula>ISERROR(J10)</formula>
    </cfRule>
    <cfRule type="containsErrors" dxfId="2136" priority="1221">
      <formula>ISERROR(J10)</formula>
    </cfRule>
    <cfRule type="containsErrors" dxfId="2135" priority="1222">
      <formula>ISERROR(J10)</formula>
    </cfRule>
  </conditionalFormatting>
  <conditionalFormatting sqref="E31">
    <cfRule type="containsErrors" dxfId="2134" priority="1168">
      <formula>ISERROR(E31)</formula>
    </cfRule>
  </conditionalFormatting>
  <conditionalFormatting sqref="E37">
    <cfRule type="containsErrors" dxfId="2133" priority="1167">
      <formula>ISERROR(E37)</formula>
    </cfRule>
  </conditionalFormatting>
  <conditionalFormatting sqref="E38">
    <cfRule type="containsErrors" dxfId="2132" priority="1166">
      <formula>ISERROR(E38)</formula>
    </cfRule>
  </conditionalFormatting>
  <conditionalFormatting sqref="E39">
    <cfRule type="containsErrors" dxfId="2131" priority="1165">
      <formula>ISERROR(E39)</formula>
    </cfRule>
  </conditionalFormatting>
  <conditionalFormatting sqref="E28">
    <cfRule type="containsErrors" dxfId="2130" priority="1170">
      <formula>ISERROR(E28)</formula>
    </cfRule>
  </conditionalFormatting>
  <conditionalFormatting sqref="E13">
    <cfRule type="containsErrors" dxfId="2129" priority="927">
      <formula>ISERROR(E13)</formula>
    </cfRule>
    <cfRule type="containsErrors" dxfId="2128" priority="1177">
      <formula>ISERROR(E13)</formula>
    </cfRule>
  </conditionalFormatting>
  <conditionalFormatting sqref="E28 E31">
    <cfRule type="containsErrors" dxfId="2127" priority="1176">
      <formula>ISERROR(E28)</formula>
    </cfRule>
  </conditionalFormatting>
  <conditionalFormatting sqref="E29">
    <cfRule type="containsErrors" dxfId="2126" priority="1175">
      <formula>ISERROR(E29)</formula>
    </cfRule>
  </conditionalFormatting>
  <conditionalFormatting sqref="E30">
    <cfRule type="containsErrors" dxfId="2125" priority="1174">
      <formula>ISERROR(E30)</formula>
    </cfRule>
  </conditionalFormatting>
  <conditionalFormatting sqref="E28:E31">
    <cfRule type="cellIs" dxfId="2124" priority="1173" operator="equal">
      <formula>0</formula>
    </cfRule>
  </conditionalFormatting>
  <conditionalFormatting sqref="E28:E31">
    <cfRule type="containsErrors" dxfId="2123" priority="1169">
      <formula>ISERROR(E28)</formula>
    </cfRule>
    <cfRule type="containsErrors" dxfId="2122" priority="1172">
      <formula>ISERROR(E28)</formula>
    </cfRule>
  </conditionalFormatting>
  <conditionalFormatting sqref="E28">
    <cfRule type="containsErrors" dxfId="2121" priority="1171">
      <formula>ISERROR(E28)</formula>
    </cfRule>
  </conditionalFormatting>
  <conditionalFormatting sqref="K39">
    <cfRule type="containsErrors" dxfId="2120" priority="1077">
      <formula>ISERROR(K39)</formula>
    </cfRule>
  </conditionalFormatting>
  <conditionalFormatting sqref="E37:E39">
    <cfRule type="cellIs" dxfId="2119" priority="1164" operator="equal">
      <formula>0</formula>
    </cfRule>
  </conditionalFormatting>
  <conditionalFormatting sqref="E37:E39">
    <cfRule type="containsErrors" dxfId="2118" priority="1160">
      <formula>ISERROR(E37)</formula>
    </cfRule>
    <cfRule type="containsErrors" dxfId="2117" priority="1163">
      <formula>ISERROR(E37)</formula>
    </cfRule>
  </conditionalFormatting>
  <conditionalFormatting sqref="E37">
    <cfRule type="containsErrors" dxfId="2116" priority="1162">
      <formula>ISERROR(E37)</formula>
    </cfRule>
  </conditionalFormatting>
  <conditionalFormatting sqref="E37">
    <cfRule type="containsErrors" dxfId="2115" priority="1161">
      <formula>ISERROR(E37)</formula>
    </cfRule>
  </conditionalFormatting>
  <conditionalFormatting sqref="K19 K22">
    <cfRule type="containsErrors" dxfId="2114" priority="1155">
      <formula>ISERROR(K19)</formula>
    </cfRule>
  </conditionalFormatting>
  <conditionalFormatting sqref="K19:K22">
    <cfRule type="cellIs" dxfId="2113" priority="1158" operator="equal">
      <formula>0</formula>
    </cfRule>
  </conditionalFormatting>
  <conditionalFormatting sqref="K21">
    <cfRule type="containsErrors" dxfId="2112" priority="1153">
      <formula>ISERROR(K21)</formula>
    </cfRule>
  </conditionalFormatting>
  <conditionalFormatting sqref="K20">
    <cfRule type="containsErrors" dxfId="2111" priority="1154">
      <formula>ISERROR(K20)</formula>
    </cfRule>
  </conditionalFormatting>
  <conditionalFormatting sqref="K19:K22">
    <cfRule type="containsErrors" dxfId="2110" priority="1145">
      <formula>ISERROR(K19)</formula>
    </cfRule>
    <cfRule type="containsErrors" dxfId="2109" priority="1149">
      <formula>ISERROR(K19)</formula>
    </cfRule>
    <cfRule type="containsErrors" dxfId="2108" priority="1152">
      <formula>ISERROR(K19)</formula>
    </cfRule>
  </conditionalFormatting>
  <conditionalFormatting sqref="K20">
    <cfRule type="containsErrors" dxfId="2107" priority="1151">
      <formula>ISERROR(K20)</formula>
    </cfRule>
  </conditionalFormatting>
  <conditionalFormatting sqref="K21">
    <cfRule type="containsErrors" dxfId="2106" priority="1150">
      <formula>ISERROR(K21)</formula>
    </cfRule>
  </conditionalFormatting>
  <conditionalFormatting sqref="K20">
    <cfRule type="containsErrors" dxfId="2105" priority="1148">
      <formula>ISERROR(K20)</formula>
    </cfRule>
  </conditionalFormatting>
  <conditionalFormatting sqref="K21">
    <cfRule type="containsErrors" dxfId="2104" priority="1147">
      <formula>ISERROR(K21)</formula>
    </cfRule>
  </conditionalFormatting>
  <conditionalFormatting sqref="K28 K31">
    <cfRule type="containsErrors" dxfId="2103" priority="1141">
      <formula>ISERROR(K28)</formula>
    </cfRule>
  </conditionalFormatting>
  <conditionalFormatting sqref="K28:K31">
    <cfRule type="cellIs" dxfId="2102" priority="1144" operator="equal">
      <formula>0</formula>
    </cfRule>
  </conditionalFormatting>
  <conditionalFormatting sqref="K30">
    <cfRule type="containsErrors" dxfId="2101" priority="1139">
      <formula>ISERROR(K30)</formula>
    </cfRule>
  </conditionalFormatting>
  <conditionalFormatting sqref="K29">
    <cfRule type="containsErrors" dxfId="2100" priority="1140">
      <formula>ISERROR(K29)</formula>
    </cfRule>
  </conditionalFormatting>
  <conditionalFormatting sqref="K28:K31">
    <cfRule type="containsErrors" dxfId="2099" priority="1131">
      <formula>ISERROR(K28)</formula>
    </cfRule>
    <cfRule type="containsErrors" dxfId="2098" priority="1135">
      <formula>ISERROR(K28)</formula>
    </cfRule>
    <cfRule type="containsErrors" dxfId="2097" priority="1138">
      <formula>ISERROR(K28)</formula>
    </cfRule>
  </conditionalFormatting>
  <conditionalFormatting sqref="K29">
    <cfRule type="containsErrors" dxfId="2096" priority="1137">
      <formula>ISERROR(K29)</formula>
    </cfRule>
  </conditionalFormatting>
  <conditionalFormatting sqref="K30">
    <cfRule type="containsErrors" dxfId="2095" priority="1136">
      <formula>ISERROR(K30)</formula>
    </cfRule>
  </conditionalFormatting>
  <conditionalFormatting sqref="K29">
    <cfRule type="containsErrors" dxfId="2094" priority="1134">
      <formula>ISERROR(K29)</formula>
    </cfRule>
  </conditionalFormatting>
  <conditionalFormatting sqref="K30">
    <cfRule type="containsErrors" dxfId="2093" priority="1133">
      <formula>ISERROR(K30)</formula>
    </cfRule>
  </conditionalFormatting>
  <conditionalFormatting sqref="K28:K31">
    <cfRule type="cellIs" dxfId="2092" priority="1130" operator="equal">
      <formula>0</formula>
    </cfRule>
  </conditionalFormatting>
  <conditionalFormatting sqref="K30">
    <cfRule type="containsErrors" dxfId="2091" priority="1125">
      <formula>ISERROR(K30)</formula>
    </cfRule>
  </conditionalFormatting>
  <conditionalFormatting sqref="K29">
    <cfRule type="containsErrors" dxfId="2090" priority="1126">
      <formula>ISERROR(K29)</formula>
    </cfRule>
  </conditionalFormatting>
  <conditionalFormatting sqref="K28:K31">
    <cfRule type="containsErrors" dxfId="2089" priority="1117">
      <formula>ISERROR(K28)</formula>
    </cfRule>
    <cfRule type="containsErrors" dxfId="2088" priority="1121">
      <formula>ISERROR(K28)</formula>
    </cfRule>
    <cfRule type="containsErrors" dxfId="2087" priority="1124">
      <formula>ISERROR(K28)</formula>
    </cfRule>
  </conditionalFormatting>
  <conditionalFormatting sqref="K29">
    <cfRule type="containsErrors" dxfId="2086" priority="1123">
      <formula>ISERROR(K29)</formula>
    </cfRule>
  </conditionalFormatting>
  <conditionalFormatting sqref="K30">
    <cfRule type="containsErrors" dxfId="2085" priority="1122">
      <formula>ISERROR(K30)</formula>
    </cfRule>
  </conditionalFormatting>
  <conditionalFormatting sqref="K29">
    <cfRule type="containsErrors" dxfId="2084" priority="1120">
      <formula>ISERROR(K29)</formula>
    </cfRule>
  </conditionalFormatting>
  <conditionalFormatting sqref="K30">
    <cfRule type="containsErrors" dxfId="2083" priority="1119">
      <formula>ISERROR(K30)</formula>
    </cfRule>
  </conditionalFormatting>
  <conditionalFormatting sqref="K37 K40">
    <cfRule type="containsErrors" dxfId="2082" priority="1113">
      <formula>ISERROR(K37)</formula>
    </cfRule>
  </conditionalFormatting>
  <conditionalFormatting sqref="K37:K40">
    <cfRule type="cellIs" dxfId="2081" priority="1116" operator="equal">
      <formula>0</formula>
    </cfRule>
  </conditionalFormatting>
  <conditionalFormatting sqref="K39">
    <cfRule type="containsErrors" dxfId="2080" priority="1111">
      <formula>ISERROR(K39)</formula>
    </cfRule>
  </conditionalFormatting>
  <conditionalFormatting sqref="K37:K40">
    <cfRule type="containsErrors" dxfId="2079" priority="1103">
      <formula>ISERROR(K37)</formula>
    </cfRule>
    <cfRule type="containsErrors" dxfId="2078" priority="1107">
      <formula>ISERROR(K37)</formula>
    </cfRule>
    <cfRule type="containsErrors" dxfId="2077" priority="1110">
      <formula>ISERROR(K37)</formula>
    </cfRule>
  </conditionalFormatting>
  <conditionalFormatting sqref="K38">
    <cfRule type="containsErrors" dxfId="2076" priority="1109">
      <formula>ISERROR(K38)</formula>
    </cfRule>
  </conditionalFormatting>
  <conditionalFormatting sqref="K39">
    <cfRule type="containsErrors" dxfId="2075" priority="1108">
      <formula>ISERROR(K39)</formula>
    </cfRule>
  </conditionalFormatting>
  <conditionalFormatting sqref="K38">
    <cfRule type="containsErrors" dxfId="2074" priority="1106">
      <formula>ISERROR(K38)</formula>
    </cfRule>
  </conditionalFormatting>
  <conditionalFormatting sqref="K39">
    <cfRule type="containsErrors" dxfId="2073" priority="1105">
      <formula>ISERROR(K39)</formula>
    </cfRule>
  </conditionalFormatting>
  <conditionalFormatting sqref="K37 K40">
    <cfRule type="containsErrors" dxfId="2072" priority="1099">
      <formula>ISERROR(K37)</formula>
    </cfRule>
  </conditionalFormatting>
  <conditionalFormatting sqref="K37:K40">
    <cfRule type="cellIs" dxfId="2071" priority="1102" operator="equal">
      <formula>0</formula>
    </cfRule>
  </conditionalFormatting>
  <conditionalFormatting sqref="K39">
    <cfRule type="containsErrors" dxfId="2070" priority="1097">
      <formula>ISERROR(K39)</formula>
    </cfRule>
  </conditionalFormatting>
  <conditionalFormatting sqref="K38">
    <cfRule type="containsErrors" dxfId="2069" priority="1098">
      <formula>ISERROR(K38)</formula>
    </cfRule>
  </conditionalFormatting>
  <conditionalFormatting sqref="K37:K40">
    <cfRule type="containsErrors" dxfId="2068" priority="1089">
      <formula>ISERROR(K37)</formula>
    </cfRule>
    <cfRule type="containsErrors" dxfId="2067" priority="1093">
      <formula>ISERROR(K37)</formula>
    </cfRule>
    <cfRule type="containsErrors" dxfId="2066" priority="1096">
      <formula>ISERROR(K37)</formula>
    </cfRule>
  </conditionalFormatting>
  <conditionalFormatting sqref="K38">
    <cfRule type="containsErrors" dxfId="2065" priority="1095">
      <formula>ISERROR(K38)</formula>
    </cfRule>
  </conditionalFormatting>
  <conditionalFormatting sqref="K39">
    <cfRule type="containsErrors" dxfId="2064" priority="1094">
      <formula>ISERROR(K39)</formula>
    </cfRule>
  </conditionalFormatting>
  <conditionalFormatting sqref="K38">
    <cfRule type="containsErrors" dxfId="2063" priority="1092">
      <formula>ISERROR(K38)</formula>
    </cfRule>
  </conditionalFormatting>
  <conditionalFormatting sqref="K39">
    <cfRule type="containsErrors" dxfId="2062" priority="1091">
      <formula>ISERROR(K39)</formula>
    </cfRule>
  </conditionalFormatting>
  <conditionalFormatting sqref="K37:K40">
    <cfRule type="cellIs" dxfId="2061" priority="1088" operator="equal">
      <formula>0</formula>
    </cfRule>
  </conditionalFormatting>
  <conditionalFormatting sqref="K37:K40">
    <cfRule type="containsErrors" dxfId="2060" priority="1075">
      <formula>ISERROR(K37)</formula>
    </cfRule>
    <cfRule type="containsErrors" dxfId="2059" priority="1079">
      <formula>ISERROR(K37)</formula>
    </cfRule>
    <cfRule type="containsErrors" dxfId="2058" priority="1082">
      <formula>ISERROR(K37)</formula>
    </cfRule>
  </conditionalFormatting>
  <conditionalFormatting sqref="K38">
    <cfRule type="containsErrors" dxfId="2057" priority="1081">
      <formula>ISERROR(K38)</formula>
    </cfRule>
  </conditionalFormatting>
  <conditionalFormatting sqref="K39">
    <cfRule type="containsErrors" dxfId="2056" priority="1080">
      <formula>ISERROR(K39)</formula>
    </cfRule>
  </conditionalFormatting>
  <conditionalFormatting sqref="K38">
    <cfRule type="containsErrors" dxfId="2055" priority="1078">
      <formula>ISERROR(K38)</formula>
    </cfRule>
  </conditionalFormatting>
  <conditionalFormatting sqref="F19:F22">
    <cfRule type="cellIs" dxfId="2054" priority="1074" operator="equal">
      <formula>0</formula>
    </cfRule>
  </conditionalFormatting>
  <conditionalFormatting sqref="F19:F22">
    <cfRule type="cellIs" dxfId="2053" priority="1060" operator="equal">
      <formula>0</formula>
    </cfRule>
    <cfRule type="cellIs" dxfId="2052" priority="1073" operator="equal">
      <formula>0</formula>
    </cfRule>
  </conditionalFormatting>
  <conditionalFormatting sqref="F19">
    <cfRule type="containsErrors" dxfId="2051" priority="1072">
      <formula>ISERROR(F19)</formula>
    </cfRule>
  </conditionalFormatting>
  <conditionalFormatting sqref="F20">
    <cfRule type="containsErrors" dxfId="2050" priority="1071">
      <formula>ISERROR(F20)</formula>
    </cfRule>
  </conditionalFormatting>
  <conditionalFormatting sqref="F21">
    <cfRule type="containsErrors" dxfId="2049" priority="1070">
      <formula>ISERROR(F21)</formula>
    </cfRule>
  </conditionalFormatting>
  <conditionalFormatting sqref="F22">
    <cfRule type="containsErrors" dxfId="2048" priority="1069">
      <formula>ISERROR(F22)</formula>
    </cfRule>
  </conditionalFormatting>
  <conditionalFormatting sqref="F19 F22">
    <cfRule type="containsErrors" dxfId="2047" priority="1067">
      <formula>ISERROR(F19)</formula>
    </cfRule>
  </conditionalFormatting>
  <conditionalFormatting sqref="F20">
    <cfRule type="containsErrors" dxfId="2046" priority="1066">
      <formula>ISERROR(F20)</formula>
    </cfRule>
  </conditionalFormatting>
  <conditionalFormatting sqref="F21">
    <cfRule type="containsErrors" dxfId="2045" priority="1065">
      <formula>ISERROR(F21)</formula>
    </cfRule>
  </conditionalFormatting>
  <conditionalFormatting sqref="F19:F22">
    <cfRule type="containsErrors" dxfId="2044" priority="1061">
      <formula>ISERROR(F19)</formula>
    </cfRule>
    <cfRule type="containsErrors" dxfId="2043" priority="1064">
      <formula>ISERROR(F19)</formula>
    </cfRule>
  </conditionalFormatting>
  <conditionalFormatting sqref="F19">
    <cfRule type="containsErrors" dxfId="2042" priority="1063">
      <formula>ISERROR(F19)</formula>
    </cfRule>
  </conditionalFormatting>
  <conditionalFormatting sqref="F19">
    <cfRule type="containsErrors" dxfId="2041" priority="1062">
      <formula>ISERROR(F19)</formula>
    </cfRule>
  </conditionalFormatting>
  <conditionalFormatting sqref="F28:F31">
    <cfRule type="cellIs" dxfId="2040" priority="1059" operator="equal">
      <formula>0</formula>
    </cfRule>
  </conditionalFormatting>
  <conditionalFormatting sqref="F28:F31">
    <cfRule type="cellIs" dxfId="2039" priority="1045" operator="equal">
      <formula>0</formula>
    </cfRule>
    <cfRule type="cellIs" dxfId="2038" priority="1058" operator="equal">
      <formula>0</formula>
    </cfRule>
  </conditionalFormatting>
  <conditionalFormatting sqref="F28">
    <cfRule type="containsErrors" dxfId="2037" priority="1057">
      <formula>ISERROR(F28)</formula>
    </cfRule>
  </conditionalFormatting>
  <conditionalFormatting sqref="F29">
    <cfRule type="containsErrors" dxfId="2036" priority="1056">
      <formula>ISERROR(F29)</formula>
    </cfRule>
  </conditionalFormatting>
  <conditionalFormatting sqref="F30">
    <cfRule type="containsErrors" dxfId="2035" priority="1055">
      <formula>ISERROR(F30)</formula>
    </cfRule>
  </conditionalFormatting>
  <conditionalFormatting sqref="F31">
    <cfRule type="containsErrors" dxfId="2034" priority="1054">
      <formula>ISERROR(F31)</formula>
    </cfRule>
  </conditionalFormatting>
  <conditionalFormatting sqref="F28 F31">
    <cfRule type="containsErrors" dxfId="2033" priority="1052">
      <formula>ISERROR(F28)</formula>
    </cfRule>
  </conditionalFormatting>
  <conditionalFormatting sqref="F29">
    <cfRule type="containsErrors" dxfId="2032" priority="1051">
      <formula>ISERROR(F29)</formula>
    </cfRule>
  </conditionalFormatting>
  <conditionalFormatting sqref="F30">
    <cfRule type="containsErrors" dxfId="2031" priority="1050">
      <formula>ISERROR(F30)</formula>
    </cfRule>
  </conditionalFormatting>
  <conditionalFormatting sqref="F28:F31">
    <cfRule type="containsErrors" dxfId="2030" priority="1046">
      <formula>ISERROR(F28)</formula>
    </cfRule>
    <cfRule type="containsErrors" dxfId="2029" priority="1049">
      <formula>ISERROR(F28)</formula>
    </cfRule>
  </conditionalFormatting>
  <conditionalFormatting sqref="F28">
    <cfRule type="containsErrors" dxfId="2028" priority="1048">
      <formula>ISERROR(F28)</formula>
    </cfRule>
  </conditionalFormatting>
  <conditionalFormatting sqref="F28">
    <cfRule type="containsErrors" dxfId="2027" priority="1047">
      <formula>ISERROR(F28)</formula>
    </cfRule>
  </conditionalFormatting>
  <conditionalFormatting sqref="F37:F40">
    <cfRule type="cellIs" dxfId="2026" priority="1044" operator="equal">
      <formula>0</formula>
    </cfRule>
  </conditionalFormatting>
  <conditionalFormatting sqref="F37:F40">
    <cfRule type="cellIs" dxfId="2025" priority="1030" operator="equal">
      <formula>0</formula>
    </cfRule>
    <cfRule type="cellIs" dxfId="2024" priority="1043" operator="equal">
      <formula>0</formula>
    </cfRule>
  </conditionalFormatting>
  <conditionalFormatting sqref="F37">
    <cfRule type="containsErrors" dxfId="2023" priority="1042">
      <formula>ISERROR(F37)</formula>
    </cfRule>
  </conditionalFormatting>
  <conditionalFormatting sqref="F38">
    <cfRule type="containsErrors" dxfId="2022" priority="1041">
      <formula>ISERROR(F38)</formula>
    </cfRule>
  </conditionalFormatting>
  <conditionalFormatting sqref="F39">
    <cfRule type="containsErrors" dxfId="2021" priority="1040">
      <formula>ISERROR(F39)</formula>
    </cfRule>
  </conditionalFormatting>
  <conditionalFormatting sqref="F40">
    <cfRule type="containsErrors" dxfId="2020" priority="1039">
      <formula>ISERROR(F40)</formula>
    </cfRule>
  </conditionalFormatting>
  <conditionalFormatting sqref="F37 F40">
    <cfRule type="containsErrors" dxfId="2019" priority="1037">
      <formula>ISERROR(F37)</formula>
    </cfRule>
  </conditionalFormatting>
  <conditionalFormatting sqref="F38">
    <cfRule type="containsErrors" dxfId="2018" priority="1036">
      <formula>ISERROR(F38)</formula>
    </cfRule>
  </conditionalFormatting>
  <conditionalFormatting sqref="F39">
    <cfRule type="containsErrors" dxfId="2017" priority="1035">
      <formula>ISERROR(F39)</formula>
    </cfRule>
  </conditionalFormatting>
  <conditionalFormatting sqref="F37:F40">
    <cfRule type="containsErrors" dxfId="2016" priority="1031">
      <formula>ISERROR(F37)</formula>
    </cfRule>
    <cfRule type="containsErrors" dxfId="2015" priority="1034">
      <formula>ISERROR(F37)</formula>
    </cfRule>
  </conditionalFormatting>
  <conditionalFormatting sqref="F37">
    <cfRule type="containsErrors" dxfId="2014" priority="1033">
      <formula>ISERROR(F37)</formula>
    </cfRule>
  </conditionalFormatting>
  <conditionalFormatting sqref="F37">
    <cfRule type="containsErrors" dxfId="2013" priority="1032">
      <formula>ISERROR(F37)</formula>
    </cfRule>
  </conditionalFormatting>
  <conditionalFormatting sqref="K48">
    <cfRule type="containsErrors" dxfId="2012" priority="1013">
      <formula>ISERROR(K48)</formula>
    </cfRule>
  </conditionalFormatting>
  <conditionalFormatting sqref="K46 K49">
    <cfRule type="containsErrors" dxfId="2011" priority="1021">
      <formula>ISERROR(K46)</formula>
    </cfRule>
  </conditionalFormatting>
  <conditionalFormatting sqref="K46:K49">
    <cfRule type="cellIs" dxfId="2010" priority="1024" operator="equal">
      <formula>0</formula>
    </cfRule>
  </conditionalFormatting>
  <conditionalFormatting sqref="K48">
    <cfRule type="containsErrors" dxfId="2009" priority="1019">
      <formula>ISERROR(K48)</formula>
    </cfRule>
  </conditionalFormatting>
  <conditionalFormatting sqref="K47">
    <cfRule type="containsErrors" dxfId="2008" priority="1020">
      <formula>ISERROR(K47)</formula>
    </cfRule>
  </conditionalFormatting>
  <conditionalFormatting sqref="K46:K49">
    <cfRule type="containsErrors" dxfId="2007" priority="1011">
      <formula>ISERROR(K46)</formula>
    </cfRule>
    <cfRule type="containsErrors" dxfId="2006" priority="1015">
      <formula>ISERROR(K46)</formula>
    </cfRule>
    <cfRule type="containsErrors" dxfId="2005" priority="1018">
      <formula>ISERROR(K46)</formula>
    </cfRule>
  </conditionalFormatting>
  <conditionalFormatting sqref="K47">
    <cfRule type="containsErrors" dxfId="2004" priority="1017">
      <formula>ISERROR(K47)</formula>
    </cfRule>
  </conditionalFormatting>
  <conditionalFormatting sqref="K48">
    <cfRule type="containsErrors" dxfId="2003" priority="1016">
      <formula>ISERROR(K48)</formula>
    </cfRule>
  </conditionalFormatting>
  <conditionalFormatting sqref="K47">
    <cfRule type="containsErrors" dxfId="2002" priority="1014">
      <formula>ISERROR(K47)</formula>
    </cfRule>
  </conditionalFormatting>
  <conditionalFormatting sqref="J46:J49">
    <cfRule type="cellIs" dxfId="2001" priority="1010" operator="equal">
      <formula>0</formula>
    </cfRule>
  </conditionalFormatting>
  <conditionalFormatting sqref="J46:J49">
    <cfRule type="cellIs" dxfId="2000" priority="1009" operator="equal">
      <formula>0</formula>
    </cfRule>
  </conditionalFormatting>
  <conditionalFormatting sqref="J46:J49">
    <cfRule type="containsErrors" dxfId="1999" priority="1008">
      <formula>ISERROR(J46)</formula>
    </cfRule>
  </conditionalFormatting>
  <conditionalFormatting sqref="J46:J49">
    <cfRule type="containsErrors" dxfId="1998" priority="1005">
      <formula>ISERROR(J46)</formula>
    </cfRule>
    <cfRule type="containsErrors" dxfId="1997" priority="1006">
      <formula>ISERROR(J46)</formula>
    </cfRule>
    <cfRule type="containsErrors" dxfId="1996" priority="1007">
      <formula>ISERROR(J46)</formula>
    </cfRule>
  </conditionalFormatting>
  <conditionalFormatting sqref="K46 K49">
    <cfRule type="containsErrors" dxfId="1995" priority="962">
      <formula>ISERROR(K46)</formula>
    </cfRule>
  </conditionalFormatting>
  <conditionalFormatting sqref="K48">
    <cfRule type="containsErrors" dxfId="1994" priority="960">
      <formula>ISERROR(K48)</formula>
    </cfRule>
  </conditionalFormatting>
  <conditionalFormatting sqref="K47">
    <cfRule type="containsErrors" dxfId="1993" priority="961">
      <formula>ISERROR(K47)</formula>
    </cfRule>
  </conditionalFormatting>
  <conditionalFormatting sqref="J44:K49 J51:K51">
    <cfRule type="cellIs" dxfId="1992" priority="1003" operator="equal">
      <formula>0</formula>
    </cfRule>
  </conditionalFormatting>
  <conditionalFormatting sqref="E46 E49">
    <cfRule type="containsErrors" dxfId="1991" priority="1002">
      <formula>ISERROR(E46)</formula>
    </cfRule>
  </conditionalFormatting>
  <conditionalFormatting sqref="E47">
    <cfRule type="containsErrors" dxfId="1990" priority="1001">
      <formula>ISERROR(E47)</formula>
    </cfRule>
  </conditionalFormatting>
  <conditionalFormatting sqref="E48">
    <cfRule type="containsErrors" dxfId="1989" priority="1000">
      <formula>ISERROR(E48)</formula>
    </cfRule>
  </conditionalFormatting>
  <conditionalFormatting sqref="E46:E49">
    <cfRule type="cellIs" dxfId="1988" priority="999" operator="equal">
      <formula>0</formula>
    </cfRule>
  </conditionalFormatting>
  <conditionalFormatting sqref="E46:E49">
    <cfRule type="containsErrors" dxfId="1987" priority="995">
      <formula>ISERROR(E46)</formula>
    </cfRule>
    <cfRule type="containsErrors" dxfId="1986" priority="998">
      <formula>ISERROR(E46)</formula>
    </cfRule>
  </conditionalFormatting>
  <conditionalFormatting sqref="E46">
    <cfRule type="containsErrors" dxfId="1985" priority="997">
      <formula>ISERROR(E46)</formula>
    </cfRule>
  </conditionalFormatting>
  <conditionalFormatting sqref="K46:K49">
    <cfRule type="cellIs" dxfId="1984" priority="993" operator="equal">
      <formula>0</formula>
    </cfRule>
  </conditionalFormatting>
  <conditionalFormatting sqref="K48">
    <cfRule type="containsErrors" dxfId="1983" priority="988">
      <formula>ISERROR(K48)</formula>
    </cfRule>
  </conditionalFormatting>
  <conditionalFormatting sqref="K46:K49">
    <cfRule type="containsErrors" dxfId="1982" priority="980">
      <formula>ISERROR(K46)</formula>
    </cfRule>
    <cfRule type="containsErrors" dxfId="1981" priority="984">
      <formula>ISERROR(K46)</formula>
    </cfRule>
    <cfRule type="containsErrors" dxfId="1980" priority="987">
      <formula>ISERROR(K46)</formula>
    </cfRule>
  </conditionalFormatting>
  <conditionalFormatting sqref="K47">
    <cfRule type="containsErrors" dxfId="1979" priority="986">
      <formula>ISERROR(K47)</formula>
    </cfRule>
  </conditionalFormatting>
  <conditionalFormatting sqref="K48">
    <cfRule type="containsErrors" dxfId="1978" priority="985">
      <formula>ISERROR(K48)</formula>
    </cfRule>
  </conditionalFormatting>
  <conditionalFormatting sqref="K47">
    <cfRule type="containsErrors" dxfId="1977" priority="983">
      <formula>ISERROR(K47)</formula>
    </cfRule>
  </conditionalFormatting>
  <conditionalFormatting sqref="K48">
    <cfRule type="containsErrors" dxfId="1976" priority="982">
      <formula>ISERROR(K48)</formula>
    </cfRule>
  </conditionalFormatting>
  <conditionalFormatting sqref="K46 K49">
    <cfRule type="containsErrors" dxfId="1975" priority="976">
      <formula>ISERROR(K46)</formula>
    </cfRule>
  </conditionalFormatting>
  <conditionalFormatting sqref="K46:K49">
    <cfRule type="cellIs" dxfId="1974" priority="979" operator="equal">
      <formula>0</formula>
    </cfRule>
  </conditionalFormatting>
  <conditionalFormatting sqref="K48">
    <cfRule type="containsErrors" dxfId="1973" priority="974">
      <formula>ISERROR(K48)</formula>
    </cfRule>
  </conditionalFormatting>
  <conditionalFormatting sqref="K47">
    <cfRule type="containsErrors" dxfId="1972" priority="975">
      <formula>ISERROR(K47)</formula>
    </cfRule>
  </conditionalFormatting>
  <conditionalFormatting sqref="K46:K49">
    <cfRule type="containsErrors" dxfId="1971" priority="966">
      <formula>ISERROR(K46)</formula>
    </cfRule>
    <cfRule type="containsErrors" dxfId="1970" priority="970">
      <formula>ISERROR(K46)</formula>
    </cfRule>
    <cfRule type="containsErrors" dxfId="1969" priority="973">
      <formula>ISERROR(K46)</formula>
    </cfRule>
  </conditionalFormatting>
  <conditionalFormatting sqref="K47">
    <cfRule type="containsErrors" dxfId="1968" priority="972">
      <formula>ISERROR(K47)</formula>
    </cfRule>
  </conditionalFormatting>
  <conditionalFormatting sqref="K48">
    <cfRule type="containsErrors" dxfId="1967" priority="971">
      <formula>ISERROR(K48)</formula>
    </cfRule>
  </conditionalFormatting>
  <conditionalFormatting sqref="K47">
    <cfRule type="containsErrors" dxfId="1966" priority="969">
      <formula>ISERROR(K47)</formula>
    </cfRule>
  </conditionalFormatting>
  <conditionalFormatting sqref="K48">
    <cfRule type="containsErrors" dxfId="1965" priority="968">
      <formula>ISERROR(K48)</formula>
    </cfRule>
  </conditionalFormatting>
  <conditionalFormatting sqref="K46:K49">
    <cfRule type="cellIs" dxfId="1964" priority="965" operator="equal">
      <formula>0</formula>
    </cfRule>
  </conditionalFormatting>
  <conditionalFormatting sqref="K46:K49">
    <cfRule type="containsErrors" dxfId="1963" priority="952">
      <formula>ISERROR(K46)</formula>
    </cfRule>
    <cfRule type="containsErrors" dxfId="1962" priority="956">
      <formula>ISERROR(K46)</formula>
    </cfRule>
    <cfRule type="containsErrors" dxfId="1961" priority="959">
      <formula>ISERROR(K46)</formula>
    </cfRule>
  </conditionalFormatting>
  <conditionalFormatting sqref="K47">
    <cfRule type="containsErrors" dxfId="1960" priority="958">
      <formula>ISERROR(K47)</formula>
    </cfRule>
  </conditionalFormatting>
  <conditionalFormatting sqref="K48">
    <cfRule type="containsErrors" dxfId="1959" priority="957">
      <formula>ISERROR(K48)</formula>
    </cfRule>
  </conditionalFormatting>
  <conditionalFormatting sqref="K47">
    <cfRule type="containsErrors" dxfId="1958" priority="955">
      <formula>ISERROR(K47)</formula>
    </cfRule>
  </conditionalFormatting>
  <conditionalFormatting sqref="K48">
    <cfRule type="containsErrors" dxfId="1957" priority="954">
      <formula>ISERROR(K48)</formula>
    </cfRule>
  </conditionalFormatting>
  <conditionalFormatting sqref="F46:F49">
    <cfRule type="cellIs" dxfId="1956" priority="951" operator="equal">
      <formula>0</formula>
    </cfRule>
  </conditionalFormatting>
  <conditionalFormatting sqref="F46:F49">
    <cfRule type="cellIs" dxfId="1955" priority="937" operator="equal">
      <formula>0</formula>
    </cfRule>
    <cfRule type="cellIs" dxfId="1954" priority="950" operator="equal">
      <formula>0</formula>
    </cfRule>
  </conditionalFormatting>
  <conditionalFormatting sqref="F46">
    <cfRule type="containsErrors" dxfId="1953" priority="949">
      <formula>ISERROR(F46)</formula>
    </cfRule>
  </conditionalFormatting>
  <conditionalFormatting sqref="F47">
    <cfRule type="containsErrors" dxfId="1952" priority="948">
      <formula>ISERROR(F47)</formula>
    </cfRule>
  </conditionalFormatting>
  <conditionalFormatting sqref="F48">
    <cfRule type="containsErrors" dxfId="1951" priority="947">
      <formula>ISERROR(F48)</formula>
    </cfRule>
  </conditionalFormatting>
  <conditionalFormatting sqref="F49">
    <cfRule type="containsErrors" dxfId="1950" priority="946">
      <formula>ISERROR(F49)</formula>
    </cfRule>
  </conditionalFormatting>
  <conditionalFormatting sqref="F46 F49">
    <cfRule type="containsErrors" dxfId="1949" priority="944">
      <formula>ISERROR(F46)</formula>
    </cfRule>
  </conditionalFormatting>
  <conditionalFormatting sqref="F47">
    <cfRule type="containsErrors" dxfId="1948" priority="943">
      <formula>ISERROR(F47)</formula>
    </cfRule>
  </conditionalFormatting>
  <conditionalFormatting sqref="F48">
    <cfRule type="containsErrors" dxfId="1947" priority="942">
      <formula>ISERROR(F48)</formula>
    </cfRule>
  </conditionalFormatting>
  <conditionalFormatting sqref="F46:F49">
    <cfRule type="containsErrors" dxfId="1946" priority="938">
      <formula>ISERROR(F46)</formula>
    </cfRule>
    <cfRule type="containsErrors" dxfId="1945" priority="941">
      <formula>ISERROR(F46)</formula>
    </cfRule>
  </conditionalFormatting>
  <conditionalFormatting sqref="F46">
    <cfRule type="containsErrors" dxfId="1944" priority="940">
      <formula>ISERROR(F46)</formula>
    </cfRule>
  </conditionalFormatting>
  <conditionalFormatting sqref="F46">
    <cfRule type="containsErrors" dxfId="1943" priority="939">
      <formula>ISERROR(F46)</formula>
    </cfRule>
  </conditionalFormatting>
  <conditionalFormatting sqref="E49">
    <cfRule type="containsErrors" dxfId="1942" priority="936">
      <formula>ISERROR(E49)</formula>
    </cfRule>
  </conditionalFormatting>
  <conditionalFormatting sqref="E30:E31">
    <cfRule type="containsErrors" dxfId="1941" priority="934">
      <formula>ISERROR(E30)</formula>
    </cfRule>
  </conditionalFormatting>
  <conditionalFormatting sqref="E40">
    <cfRule type="containsErrors" dxfId="1940" priority="929">
      <formula>ISERROR(E40)</formula>
    </cfRule>
  </conditionalFormatting>
  <conditionalFormatting sqref="E40">
    <cfRule type="containsErrors" dxfId="1939" priority="933">
      <formula>ISERROR(E40)</formula>
    </cfRule>
  </conditionalFormatting>
  <conditionalFormatting sqref="E40">
    <cfRule type="cellIs" dxfId="1938" priority="932" operator="equal">
      <formula>0</formula>
    </cfRule>
  </conditionalFormatting>
  <conditionalFormatting sqref="E40">
    <cfRule type="containsErrors" dxfId="1937" priority="930">
      <formula>ISERROR(E40)</formula>
    </cfRule>
    <cfRule type="containsErrors" dxfId="1936" priority="931">
      <formula>ISERROR(E40)</formula>
    </cfRule>
  </conditionalFormatting>
  <conditionalFormatting sqref="E40">
    <cfRule type="containsErrors" dxfId="1935" priority="928">
      <formula>ISERROR(E40)</formula>
    </cfRule>
  </conditionalFormatting>
  <conditionalFormatting sqref="E23">
    <cfRule type="containsErrors" dxfId="1934" priority="926">
      <formula>ISERROR(E23)</formula>
    </cfRule>
  </conditionalFormatting>
  <conditionalFormatting sqref="E23">
    <cfRule type="containsErrors" dxfId="1933" priority="925">
      <formula>ISERROR(E23)</formula>
    </cfRule>
  </conditionalFormatting>
  <conditionalFormatting sqref="K23">
    <cfRule type="containsErrors" dxfId="1932" priority="922">
      <formula>ISERROR(K23)</formula>
    </cfRule>
  </conditionalFormatting>
  <conditionalFormatting sqref="C23:F23 I23:K23">
    <cfRule type="cellIs" dxfId="1931" priority="924" operator="equal">
      <formula>0</formula>
    </cfRule>
  </conditionalFormatting>
  <conditionalFormatting sqref="E23">
    <cfRule type="containsErrors" dxfId="1930" priority="911">
      <formula>ISERROR(E23)</formula>
    </cfRule>
    <cfRule type="containsErrors" dxfId="1929" priority="923">
      <formula>ISERROR(E23)</formula>
    </cfRule>
  </conditionalFormatting>
  <conditionalFormatting sqref="K23">
    <cfRule type="containsErrors" dxfId="1928" priority="921">
      <formula>ISERROR(K23)</formula>
    </cfRule>
  </conditionalFormatting>
  <conditionalFormatting sqref="K23">
    <cfRule type="containsErrors" dxfId="1927" priority="916">
      <formula>ISERROR(K23)</formula>
    </cfRule>
    <cfRule type="containsErrors" dxfId="1926" priority="919">
      <formula>ISERROR(K23)</formula>
    </cfRule>
    <cfRule type="containsErrors" dxfId="1925" priority="920">
      <formula>ISERROR(K23)</formula>
    </cfRule>
  </conditionalFormatting>
  <conditionalFormatting sqref="F23">
    <cfRule type="containsErrors" dxfId="1924" priority="918">
      <formula>ISERROR(F23)</formula>
    </cfRule>
  </conditionalFormatting>
  <conditionalFormatting sqref="K23">
    <cfRule type="containsErrors" dxfId="1923" priority="917">
      <formula>ISERROR(K23)</formula>
    </cfRule>
  </conditionalFormatting>
  <conditionalFormatting sqref="J23">
    <cfRule type="containsErrors" dxfId="1922" priority="915">
      <formula>ISERROR(J23)</formula>
    </cfRule>
  </conditionalFormatting>
  <conditionalFormatting sqref="J23">
    <cfRule type="containsErrors" dxfId="1921" priority="912">
      <formula>ISERROR(J23)</formula>
    </cfRule>
    <cfRule type="containsErrors" dxfId="1920" priority="913">
      <formula>ISERROR(J23)</formula>
    </cfRule>
    <cfRule type="containsErrors" dxfId="1919" priority="914">
      <formula>ISERROR(J23)</formula>
    </cfRule>
  </conditionalFormatting>
  <conditionalFormatting sqref="H23">
    <cfRule type="cellIs" dxfId="1918" priority="910" operator="equal">
      <formula>0</formula>
    </cfRule>
  </conditionalFormatting>
  <conditionalFormatting sqref="J23:K23">
    <cfRule type="cellIs" dxfId="1917" priority="909" operator="equal">
      <formula>0</formula>
    </cfRule>
  </conditionalFormatting>
  <conditionalFormatting sqref="E32">
    <cfRule type="containsErrors" dxfId="1916" priority="908">
      <formula>ISERROR(E32)</formula>
    </cfRule>
  </conditionalFormatting>
  <conditionalFormatting sqref="E32">
    <cfRule type="containsErrors" dxfId="1915" priority="907">
      <formula>ISERROR(E32)</formula>
    </cfRule>
  </conditionalFormatting>
  <conditionalFormatting sqref="K32">
    <cfRule type="containsErrors" dxfId="1914" priority="904">
      <formula>ISERROR(K32)</formula>
    </cfRule>
  </conditionalFormatting>
  <conditionalFormatting sqref="C32:F32 I32:K32">
    <cfRule type="cellIs" dxfId="1913" priority="906" operator="equal">
      <formula>0</formula>
    </cfRule>
  </conditionalFormatting>
  <conditionalFormatting sqref="E32">
    <cfRule type="containsErrors" dxfId="1912" priority="893">
      <formula>ISERROR(E32)</formula>
    </cfRule>
    <cfRule type="containsErrors" dxfId="1911" priority="905">
      <formula>ISERROR(E32)</formula>
    </cfRule>
  </conditionalFormatting>
  <conditionalFormatting sqref="K32">
    <cfRule type="containsErrors" dxfId="1910" priority="903">
      <formula>ISERROR(K32)</formula>
    </cfRule>
  </conditionalFormatting>
  <conditionalFormatting sqref="K32">
    <cfRule type="containsErrors" dxfId="1909" priority="898">
      <formula>ISERROR(K32)</formula>
    </cfRule>
    <cfRule type="containsErrors" dxfId="1908" priority="901">
      <formula>ISERROR(K32)</formula>
    </cfRule>
    <cfRule type="containsErrors" dxfId="1907" priority="902">
      <formula>ISERROR(K32)</formula>
    </cfRule>
  </conditionalFormatting>
  <conditionalFormatting sqref="F32">
    <cfRule type="containsErrors" dxfId="1906" priority="900">
      <formula>ISERROR(F32)</formula>
    </cfRule>
  </conditionalFormatting>
  <conditionalFormatting sqref="K32">
    <cfRule type="containsErrors" dxfId="1905" priority="899">
      <formula>ISERROR(K32)</formula>
    </cfRule>
  </conditionalFormatting>
  <conditionalFormatting sqref="J32">
    <cfRule type="containsErrors" dxfId="1904" priority="897">
      <formula>ISERROR(J32)</formula>
    </cfRule>
  </conditionalFormatting>
  <conditionalFormatting sqref="J32">
    <cfRule type="containsErrors" dxfId="1903" priority="894">
      <formula>ISERROR(J32)</formula>
    </cfRule>
    <cfRule type="containsErrors" dxfId="1902" priority="895">
      <formula>ISERROR(J32)</formula>
    </cfRule>
    <cfRule type="containsErrors" dxfId="1901" priority="896">
      <formula>ISERROR(J32)</formula>
    </cfRule>
  </conditionalFormatting>
  <conditionalFormatting sqref="H32">
    <cfRule type="cellIs" dxfId="1900" priority="892" operator="equal">
      <formula>0</formula>
    </cfRule>
  </conditionalFormatting>
  <conditionalFormatting sqref="J32:K32">
    <cfRule type="cellIs" dxfId="1899" priority="891" operator="equal">
      <formula>0</formula>
    </cfRule>
  </conditionalFormatting>
  <conditionalFormatting sqref="E41">
    <cfRule type="containsErrors" dxfId="1898" priority="890">
      <formula>ISERROR(E41)</formula>
    </cfRule>
  </conditionalFormatting>
  <conditionalFormatting sqref="E41">
    <cfRule type="containsErrors" dxfId="1897" priority="889">
      <formula>ISERROR(E41)</formula>
    </cfRule>
  </conditionalFormatting>
  <conditionalFormatting sqref="K41">
    <cfRule type="containsErrors" dxfId="1896" priority="886">
      <formula>ISERROR(K41)</formula>
    </cfRule>
  </conditionalFormatting>
  <conditionalFormatting sqref="C41:F41 I41:K41">
    <cfRule type="cellIs" dxfId="1895" priority="888" operator="equal">
      <formula>0</formula>
    </cfRule>
  </conditionalFormatting>
  <conditionalFormatting sqref="E41">
    <cfRule type="containsErrors" dxfId="1894" priority="875">
      <formula>ISERROR(E41)</formula>
    </cfRule>
    <cfRule type="containsErrors" dxfId="1893" priority="887">
      <formula>ISERROR(E41)</formula>
    </cfRule>
  </conditionalFormatting>
  <conditionalFormatting sqref="K41">
    <cfRule type="containsErrors" dxfId="1892" priority="885">
      <formula>ISERROR(K41)</formula>
    </cfRule>
  </conditionalFormatting>
  <conditionalFormatting sqref="K41">
    <cfRule type="containsErrors" dxfId="1891" priority="880">
      <formula>ISERROR(K41)</formula>
    </cfRule>
    <cfRule type="containsErrors" dxfId="1890" priority="883">
      <formula>ISERROR(K41)</formula>
    </cfRule>
    <cfRule type="containsErrors" dxfId="1889" priority="884">
      <formula>ISERROR(K41)</formula>
    </cfRule>
  </conditionalFormatting>
  <conditionalFormatting sqref="F41">
    <cfRule type="containsErrors" dxfId="1888" priority="882">
      <formula>ISERROR(F41)</formula>
    </cfRule>
  </conditionalFormatting>
  <conditionalFormatting sqref="K41">
    <cfRule type="containsErrors" dxfId="1887" priority="881">
      <formula>ISERROR(K41)</formula>
    </cfRule>
  </conditionalFormatting>
  <conditionalFormatting sqref="J41">
    <cfRule type="containsErrors" dxfId="1886" priority="879">
      <formula>ISERROR(J41)</formula>
    </cfRule>
  </conditionalFormatting>
  <conditionalFormatting sqref="J41">
    <cfRule type="containsErrors" dxfId="1885" priority="876">
      <formula>ISERROR(J41)</formula>
    </cfRule>
    <cfRule type="containsErrors" dxfId="1884" priority="877">
      <formula>ISERROR(J41)</formula>
    </cfRule>
    <cfRule type="containsErrors" dxfId="1883" priority="878">
      <formula>ISERROR(J41)</formula>
    </cfRule>
  </conditionalFormatting>
  <conditionalFormatting sqref="H41">
    <cfRule type="cellIs" dxfId="1882" priority="874" operator="equal">
      <formula>0</formula>
    </cfRule>
  </conditionalFormatting>
  <conditionalFormatting sqref="J41:K41">
    <cfRule type="cellIs" dxfId="1881" priority="873" operator="equal">
      <formula>0</formula>
    </cfRule>
  </conditionalFormatting>
  <conditionalFormatting sqref="E50">
    <cfRule type="containsErrors" dxfId="1880" priority="872">
      <formula>ISERROR(E50)</formula>
    </cfRule>
  </conditionalFormatting>
  <conditionalFormatting sqref="E50">
    <cfRule type="containsErrors" dxfId="1879" priority="871">
      <formula>ISERROR(E50)</formula>
    </cfRule>
  </conditionalFormatting>
  <conditionalFormatting sqref="K50">
    <cfRule type="containsErrors" dxfId="1878" priority="868">
      <formula>ISERROR(K50)</formula>
    </cfRule>
  </conditionalFormatting>
  <conditionalFormatting sqref="C50:F50 I50:K50">
    <cfRule type="cellIs" dxfId="1877" priority="870" operator="equal">
      <formula>0</formula>
    </cfRule>
  </conditionalFormatting>
  <conditionalFormatting sqref="E50">
    <cfRule type="containsErrors" dxfId="1876" priority="857">
      <formula>ISERROR(E50)</formula>
    </cfRule>
    <cfRule type="containsErrors" dxfId="1875" priority="869">
      <formula>ISERROR(E50)</formula>
    </cfRule>
  </conditionalFormatting>
  <conditionalFormatting sqref="K50">
    <cfRule type="containsErrors" dxfId="1874" priority="867">
      <formula>ISERROR(K50)</formula>
    </cfRule>
  </conditionalFormatting>
  <conditionalFormatting sqref="K50">
    <cfRule type="containsErrors" dxfId="1873" priority="862">
      <formula>ISERROR(K50)</formula>
    </cfRule>
    <cfRule type="containsErrors" dxfId="1872" priority="865">
      <formula>ISERROR(K50)</formula>
    </cfRule>
    <cfRule type="containsErrors" dxfId="1871" priority="866">
      <formula>ISERROR(K50)</formula>
    </cfRule>
  </conditionalFormatting>
  <conditionalFormatting sqref="F50">
    <cfRule type="containsErrors" dxfId="1870" priority="864">
      <formula>ISERROR(F50)</formula>
    </cfRule>
  </conditionalFormatting>
  <conditionalFormatting sqref="K50">
    <cfRule type="containsErrors" dxfId="1869" priority="863">
      <formula>ISERROR(K50)</formula>
    </cfRule>
  </conditionalFormatting>
  <conditionalFormatting sqref="J50">
    <cfRule type="containsErrors" dxfId="1868" priority="861">
      <formula>ISERROR(J50)</formula>
    </cfRule>
  </conditionalFormatting>
  <conditionalFormatting sqref="J50">
    <cfRule type="containsErrors" dxfId="1867" priority="858">
      <formula>ISERROR(J50)</formula>
    </cfRule>
    <cfRule type="containsErrors" dxfId="1866" priority="859">
      <formula>ISERROR(J50)</formula>
    </cfRule>
    <cfRule type="containsErrors" dxfId="1865" priority="860">
      <formula>ISERROR(J50)</formula>
    </cfRule>
  </conditionalFormatting>
  <conditionalFormatting sqref="H50">
    <cfRule type="cellIs" dxfId="1864" priority="856" operator="equal">
      <formula>0</formula>
    </cfRule>
  </conditionalFormatting>
  <conditionalFormatting sqref="J50:K50">
    <cfRule type="cellIs" dxfId="1863" priority="855" operator="equal">
      <formula>0</formula>
    </cfRule>
  </conditionalFormatting>
  <conditionalFormatting sqref="J60:K60">
    <cfRule type="cellIs" dxfId="1862" priority="837" operator="equal">
      <formula>0</formula>
    </cfRule>
  </conditionalFormatting>
  <conditionalFormatting sqref="E59">
    <cfRule type="containsErrors" dxfId="1861" priority="778">
      <formula>ISERROR(E59)</formula>
    </cfRule>
  </conditionalFormatting>
  <conditionalFormatting sqref="E59">
    <cfRule type="containsErrors" dxfId="1860" priority="777">
      <formula>ISERROR(E59)</formula>
    </cfRule>
  </conditionalFormatting>
  <conditionalFormatting sqref="C59:F59">
    <cfRule type="cellIs" dxfId="1859" priority="776" operator="equal">
      <formula>0</formula>
    </cfRule>
  </conditionalFormatting>
  <conditionalFormatting sqref="E59">
    <cfRule type="containsErrors" dxfId="1858" priority="763">
      <formula>ISERROR(E59)</formula>
    </cfRule>
    <cfRule type="containsErrors" dxfId="1857" priority="775">
      <formula>ISERROR(E59)</formula>
    </cfRule>
  </conditionalFormatting>
  <conditionalFormatting sqref="F59">
    <cfRule type="containsErrors" dxfId="1856" priority="770">
      <formula>ISERROR(F59)</formula>
    </cfRule>
  </conditionalFormatting>
  <conditionalFormatting sqref="E58">
    <cfRule type="containsErrors" dxfId="1855" priority="448">
      <formula>ISERROR(E58)</formula>
    </cfRule>
    <cfRule type="containsErrors" dxfId="1854" priority="464">
      <formula>ISERROR(E58)</formula>
    </cfRule>
  </conditionalFormatting>
  <conditionalFormatting sqref="E56:E58">
    <cfRule type="containsErrors" dxfId="1853" priority="466">
      <formula>ISERROR(E56)</formula>
    </cfRule>
  </conditionalFormatting>
  <conditionalFormatting sqref="E56:E58">
    <cfRule type="containsErrors" dxfId="1852" priority="472">
      <formula>ISERROR(E56)</formula>
    </cfRule>
  </conditionalFormatting>
  <conditionalFormatting sqref="E56">
    <cfRule type="containsErrors" dxfId="1851" priority="471">
      <formula>ISERROR(E56)</formula>
    </cfRule>
  </conditionalFormatting>
  <conditionalFormatting sqref="E57">
    <cfRule type="containsErrors" dxfId="1850" priority="470">
      <formula>ISERROR(E57)</formula>
    </cfRule>
  </conditionalFormatting>
  <conditionalFormatting sqref="E56:E58">
    <cfRule type="cellIs" dxfId="1849" priority="469" operator="equal">
      <formula>0</formula>
    </cfRule>
  </conditionalFormatting>
  <conditionalFormatting sqref="E56:E58">
    <cfRule type="containsErrors" dxfId="1848" priority="465">
      <formula>ISERROR(E56)</formula>
    </cfRule>
    <cfRule type="containsErrors" dxfId="1847" priority="468">
      <formula>ISERROR(E56)</formula>
    </cfRule>
  </conditionalFormatting>
  <conditionalFormatting sqref="E56:E58">
    <cfRule type="containsErrors" dxfId="1846" priority="467">
      <formula>ISERROR(E56)</formula>
    </cfRule>
  </conditionalFormatting>
  <conditionalFormatting sqref="F55:F58">
    <cfRule type="cellIs" dxfId="1845" priority="463" operator="equal">
      <formula>0</formula>
    </cfRule>
  </conditionalFormatting>
  <conditionalFormatting sqref="F55:F58">
    <cfRule type="cellIs" dxfId="1844" priority="450" operator="equal">
      <formula>0</formula>
    </cfRule>
    <cfRule type="cellIs" dxfId="1843" priority="462" operator="equal">
      <formula>0</formula>
    </cfRule>
  </conditionalFormatting>
  <conditionalFormatting sqref="F55:F58">
    <cfRule type="containsErrors" dxfId="1842" priority="461">
      <formula>ISERROR(F55)</formula>
    </cfRule>
  </conditionalFormatting>
  <conditionalFormatting sqref="F56">
    <cfRule type="containsErrors" dxfId="1841" priority="460">
      <formula>ISERROR(F56)</formula>
    </cfRule>
  </conditionalFormatting>
  <conditionalFormatting sqref="F57">
    <cfRule type="containsErrors" dxfId="1840" priority="459">
      <formula>ISERROR(F57)</formula>
    </cfRule>
  </conditionalFormatting>
  <conditionalFormatting sqref="F58">
    <cfRule type="containsErrors" dxfId="1839" priority="458">
      <formula>ISERROR(F58)</formula>
    </cfRule>
  </conditionalFormatting>
  <conditionalFormatting sqref="F55:F58">
    <cfRule type="containsErrors" dxfId="1838" priority="457">
      <formula>ISERROR(F55)</formula>
    </cfRule>
  </conditionalFormatting>
  <conditionalFormatting sqref="F56">
    <cfRule type="containsErrors" dxfId="1837" priority="456">
      <formula>ISERROR(F56)</formula>
    </cfRule>
  </conditionalFormatting>
  <conditionalFormatting sqref="F57">
    <cfRule type="containsErrors" dxfId="1836" priority="455">
      <formula>ISERROR(F57)</formula>
    </cfRule>
  </conditionalFormatting>
  <conditionalFormatting sqref="F55:F58">
    <cfRule type="containsErrors" dxfId="1835" priority="451">
      <formula>ISERROR(F55)</formula>
    </cfRule>
    <cfRule type="containsErrors" dxfId="1834" priority="454">
      <formula>ISERROR(F55)</formula>
    </cfRule>
  </conditionalFormatting>
  <conditionalFormatting sqref="F55:F58">
    <cfRule type="containsErrors" dxfId="1833" priority="453">
      <formula>ISERROR(F55)</formula>
    </cfRule>
  </conditionalFormatting>
  <conditionalFormatting sqref="F55:F58">
    <cfRule type="containsErrors" dxfId="1832" priority="452">
      <formula>ISERROR(F55)</formula>
    </cfRule>
  </conditionalFormatting>
  <conditionalFormatting sqref="E58">
    <cfRule type="containsErrors" dxfId="1831" priority="449">
      <formula>ISERROR(E58)</formula>
    </cfRule>
  </conditionalFormatting>
  <conditionalFormatting sqref="H55">
    <cfRule type="cellIs" dxfId="1830" priority="446" operator="greaterThanOrEqual">
      <formula>0</formula>
    </cfRule>
    <cfRule type="cellIs" dxfId="1829" priority="447" operator="lessThan">
      <formula>0</formula>
    </cfRule>
  </conditionalFormatting>
  <conditionalFormatting sqref="E55:E58">
    <cfRule type="containsErrors" dxfId="1828" priority="441">
      <formula>ISERROR(E55)</formula>
    </cfRule>
  </conditionalFormatting>
  <conditionalFormatting sqref="E55:E58">
    <cfRule type="containsErrors" dxfId="1827" priority="445">
      <formula>ISERROR(E55)</formula>
    </cfRule>
  </conditionalFormatting>
  <conditionalFormatting sqref="E55:E58">
    <cfRule type="cellIs" dxfId="1826" priority="444" operator="equal">
      <formula>0</formula>
    </cfRule>
  </conditionalFormatting>
  <conditionalFormatting sqref="E55:E58">
    <cfRule type="containsErrors" dxfId="1825" priority="440">
      <formula>ISERROR(E55)</formula>
    </cfRule>
    <cfRule type="containsErrors" dxfId="1824" priority="443">
      <formula>ISERROR(E55)</formula>
    </cfRule>
  </conditionalFormatting>
  <conditionalFormatting sqref="E55:E58">
    <cfRule type="containsErrors" dxfId="1823" priority="442">
      <formula>ISERROR(E55)</formula>
    </cfRule>
  </conditionalFormatting>
  <conditionalFormatting sqref="M55:N58">
    <cfRule type="cellIs" dxfId="1822" priority="439" operator="equal">
      <formula>0</formula>
    </cfRule>
  </conditionalFormatting>
  <conditionalFormatting sqref="N56">
    <cfRule type="containsErrors" dxfId="1821" priority="419">
      <formula>ISERROR(N56)</formula>
    </cfRule>
  </conditionalFormatting>
  <conditionalFormatting sqref="N55:N58">
    <cfRule type="containsErrors" dxfId="1820" priority="420">
      <formula>ISERROR(N55)</formula>
    </cfRule>
  </conditionalFormatting>
  <conditionalFormatting sqref="N57">
    <cfRule type="containsErrors" dxfId="1819" priority="429">
      <formula>ISERROR(N57)</formula>
    </cfRule>
  </conditionalFormatting>
  <conditionalFormatting sqref="N55:N58">
    <cfRule type="containsErrors" dxfId="1818" priority="437">
      <formula>ISERROR(N55)</formula>
    </cfRule>
  </conditionalFormatting>
  <conditionalFormatting sqref="N55:N58">
    <cfRule type="cellIs" dxfId="1817" priority="438" operator="equal">
      <formula>0</formula>
    </cfRule>
  </conditionalFormatting>
  <conditionalFormatting sqref="N57">
    <cfRule type="containsErrors" dxfId="1816" priority="435">
      <formula>ISERROR(N57)</formula>
    </cfRule>
  </conditionalFormatting>
  <conditionalFormatting sqref="N56">
    <cfRule type="containsErrors" dxfId="1815" priority="436">
      <formula>ISERROR(N56)</formula>
    </cfRule>
  </conditionalFormatting>
  <conditionalFormatting sqref="N55:N58">
    <cfRule type="containsErrors" dxfId="1814" priority="428">
      <formula>ISERROR(N55)</formula>
    </cfRule>
    <cfRule type="containsErrors" dxfId="1813" priority="431">
      <formula>ISERROR(N55)</formula>
    </cfRule>
    <cfRule type="containsErrors" dxfId="1812" priority="434">
      <formula>ISERROR(N55)</formula>
    </cfRule>
  </conditionalFormatting>
  <conditionalFormatting sqref="N56">
    <cfRule type="containsErrors" dxfId="1811" priority="433">
      <formula>ISERROR(N56)</formula>
    </cfRule>
  </conditionalFormatting>
  <conditionalFormatting sqref="N57">
    <cfRule type="containsErrors" dxfId="1810" priority="432">
      <formula>ISERROR(N57)</formula>
    </cfRule>
  </conditionalFormatting>
  <conditionalFormatting sqref="N56">
    <cfRule type="containsErrors" dxfId="1809" priority="430">
      <formula>ISERROR(N56)</formula>
    </cfRule>
  </conditionalFormatting>
  <conditionalFormatting sqref="M55:M58">
    <cfRule type="cellIs" dxfId="1808" priority="427" operator="equal">
      <formula>0</formula>
    </cfRule>
  </conditionalFormatting>
  <conditionalFormatting sqref="M55:M58">
    <cfRule type="cellIs" dxfId="1807" priority="426" operator="equal">
      <formula>0</formula>
    </cfRule>
  </conditionalFormatting>
  <conditionalFormatting sqref="M55:M58">
    <cfRule type="containsErrors" dxfId="1806" priority="425">
      <formula>ISERROR(M55)</formula>
    </cfRule>
  </conditionalFormatting>
  <conditionalFormatting sqref="M55:M58">
    <cfRule type="containsErrors" dxfId="1805" priority="422">
      <formula>ISERROR(M55)</formula>
    </cfRule>
    <cfRule type="containsErrors" dxfId="1804" priority="423">
      <formula>ISERROR(M55)</formula>
    </cfRule>
    <cfRule type="containsErrors" dxfId="1803" priority="424">
      <formula>ISERROR(M55)</formula>
    </cfRule>
  </conditionalFormatting>
  <conditionalFormatting sqref="N55:N58">
    <cfRule type="containsErrors" dxfId="1802" priority="398">
      <formula>ISERROR(N55)</formula>
    </cfRule>
  </conditionalFormatting>
  <conditionalFormatting sqref="N57">
    <cfRule type="containsErrors" dxfId="1801" priority="396">
      <formula>ISERROR(N57)</formula>
    </cfRule>
  </conditionalFormatting>
  <conditionalFormatting sqref="N56">
    <cfRule type="containsErrors" dxfId="1800" priority="397">
      <formula>ISERROR(N56)</formula>
    </cfRule>
  </conditionalFormatting>
  <conditionalFormatting sqref="N55:N58">
    <cfRule type="cellIs" dxfId="1799" priority="421" operator="equal">
      <formula>0</formula>
    </cfRule>
  </conditionalFormatting>
  <conditionalFormatting sqref="N57">
    <cfRule type="containsErrors" dxfId="1798" priority="418">
      <formula>ISERROR(N57)</formula>
    </cfRule>
  </conditionalFormatting>
  <conditionalFormatting sqref="N55:N58">
    <cfRule type="containsErrors" dxfId="1797" priority="411">
      <formula>ISERROR(N55)</formula>
    </cfRule>
    <cfRule type="containsErrors" dxfId="1796" priority="414">
      <formula>ISERROR(N55)</formula>
    </cfRule>
    <cfRule type="containsErrors" dxfId="1795" priority="417">
      <formula>ISERROR(N55)</formula>
    </cfRule>
  </conditionalFormatting>
  <conditionalFormatting sqref="N56">
    <cfRule type="containsErrors" dxfId="1794" priority="416">
      <formula>ISERROR(N56)</formula>
    </cfRule>
  </conditionalFormatting>
  <conditionalFormatting sqref="N57">
    <cfRule type="containsErrors" dxfId="1793" priority="415">
      <formula>ISERROR(N57)</formula>
    </cfRule>
  </conditionalFormatting>
  <conditionalFormatting sqref="N56">
    <cfRule type="containsErrors" dxfId="1792" priority="413">
      <formula>ISERROR(N56)</formula>
    </cfRule>
  </conditionalFormatting>
  <conditionalFormatting sqref="N57">
    <cfRule type="containsErrors" dxfId="1791" priority="412">
      <formula>ISERROR(N57)</formula>
    </cfRule>
  </conditionalFormatting>
  <conditionalFormatting sqref="N55:N58">
    <cfRule type="containsErrors" dxfId="1790" priority="409">
      <formula>ISERROR(N55)</formula>
    </cfRule>
  </conditionalFormatting>
  <conditionalFormatting sqref="N55:N58">
    <cfRule type="cellIs" dxfId="1789" priority="410" operator="equal">
      <formula>0</formula>
    </cfRule>
  </conditionalFormatting>
  <conditionalFormatting sqref="N57">
    <cfRule type="containsErrors" dxfId="1788" priority="407">
      <formula>ISERROR(N57)</formula>
    </cfRule>
  </conditionalFormatting>
  <conditionalFormatting sqref="N56">
    <cfRule type="containsErrors" dxfId="1787" priority="408">
      <formula>ISERROR(N56)</formula>
    </cfRule>
  </conditionalFormatting>
  <conditionalFormatting sqref="N55:N58">
    <cfRule type="containsErrors" dxfId="1786" priority="400">
      <formula>ISERROR(N55)</formula>
    </cfRule>
    <cfRule type="containsErrors" dxfId="1785" priority="403">
      <formula>ISERROR(N55)</formula>
    </cfRule>
    <cfRule type="containsErrors" dxfId="1784" priority="406">
      <formula>ISERROR(N55)</formula>
    </cfRule>
  </conditionalFormatting>
  <conditionalFormatting sqref="N56">
    <cfRule type="containsErrors" dxfId="1783" priority="405">
      <formula>ISERROR(N56)</formula>
    </cfRule>
  </conditionalFormatting>
  <conditionalFormatting sqref="N57">
    <cfRule type="containsErrors" dxfId="1782" priority="404">
      <formula>ISERROR(N57)</formula>
    </cfRule>
  </conditionalFormatting>
  <conditionalFormatting sqref="N56">
    <cfRule type="containsErrors" dxfId="1781" priority="402">
      <formula>ISERROR(N56)</formula>
    </cfRule>
  </conditionalFormatting>
  <conditionalFormatting sqref="N57">
    <cfRule type="containsErrors" dxfId="1780" priority="401">
      <formula>ISERROR(N57)</formula>
    </cfRule>
  </conditionalFormatting>
  <conditionalFormatting sqref="N55:N58">
    <cfRule type="cellIs" dxfId="1779" priority="399" operator="equal">
      <formula>0</formula>
    </cfRule>
  </conditionalFormatting>
  <conditionalFormatting sqref="N55:N58">
    <cfRule type="containsErrors" dxfId="1778" priority="389">
      <formula>ISERROR(N55)</formula>
    </cfRule>
    <cfRule type="containsErrors" dxfId="1777" priority="392">
      <formula>ISERROR(N55)</formula>
    </cfRule>
    <cfRule type="containsErrors" dxfId="1776" priority="395">
      <formula>ISERROR(N55)</formula>
    </cfRule>
  </conditionalFormatting>
  <conditionalFormatting sqref="N56">
    <cfRule type="containsErrors" dxfId="1775" priority="394">
      <formula>ISERROR(N56)</formula>
    </cfRule>
  </conditionalFormatting>
  <conditionalFormatting sqref="N57">
    <cfRule type="containsErrors" dxfId="1774" priority="393">
      <formula>ISERROR(N57)</formula>
    </cfRule>
  </conditionalFormatting>
  <conditionalFormatting sqref="N56">
    <cfRule type="containsErrors" dxfId="1773" priority="391">
      <formula>ISERROR(N56)</formula>
    </cfRule>
  </conditionalFormatting>
  <conditionalFormatting sqref="N57">
    <cfRule type="containsErrors" dxfId="1772" priority="390">
      <formula>ISERROR(N57)</formula>
    </cfRule>
  </conditionalFormatting>
  <conditionalFormatting sqref="L59">
    <cfRule type="cellIs" dxfId="1771" priority="388" operator="equal">
      <formula>0</formula>
    </cfRule>
  </conditionalFormatting>
  <conditionalFormatting sqref="K59">
    <cfRule type="cellIs" dxfId="1770" priority="387" operator="equal">
      <formula>0</formula>
    </cfRule>
  </conditionalFormatting>
  <conditionalFormatting sqref="P55">
    <cfRule type="cellIs" dxfId="1769" priority="385" operator="greaterThanOrEqual">
      <formula>0</formula>
    </cfRule>
    <cfRule type="cellIs" dxfId="1768" priority="386" operator="lessThan">
      <formula>0</formula>
    </cfRule>
  </conditionalFormatting>
  <conditionalFormatting sqref="M63:N63">
    <cfRule type="cellIs" dxfId="1767" priority="288" operator="equal">
      <formula>0</formula>
    </cfRule>
  </conditionalFormatting>
  <conditionalFormatting sqref="J69:K69">
    <cfRule type="cellIs" dxfId="1766" priority="287" operator="equal">
      <formula>0</formula>
    </cfRule>
  </conditionalFormatting>
  <conditionalFormatting sqref="E68">
    <cfRule type="containsErrors" dxfId="1765" priority="286">
      <formula>ISERROR(E68)</formula>
    </cfRule>
  </conditionalFormatting>
  <conditionalFormatting sqref="E68">
    <cfRule type="containsErrors" dxfId="1764" priority="285">
      <formula>ISERROR(E68)</formula>
    </cfRule>
  </conditionalFormatting>
  <conditionalFormatting sqref="C68:F68">
    <cfRule type="cellIs" dxfId="1763" priority="284" operator="equal">
      <formula>0</formula>
    </cfRule>
  </conditionalFormatting>
  <conditionalFormatting sqref="E68">
    <cfRule type="containsErrors" dxfId="1762" priority="281">
      <formula>ISERROR(E68)</formula>
    </cfRule>
    <cfRule type="containsErrors" dxfId="1761" priority="283">
      <formula>ISERROR(E68)</formula>
    </cfRule>
  </conditionalFormatting>
  <conditionalFormatting sqref="F68">
    <cfRule type="containsErrors" dxfId="1760" priority="282">
      <formula>ISERROR(F68)</formula>
    </cfRule>
  </conditionalFormatting>
  <conditionalFormatting sqref="E67">
    <cfRule type="containsErrors" dxfId="1759" priority="256">
      <formula>ISERROR(E67)</formula>
    </cfRule>
    <cfRule type="containsErrors" dxfId="1758" priority="272">
      <formula>ISERROR(E67)</formula>
    </cfRule>
  </conditionalFormatting>
  <conditionalFormatting sqref="E65:E67">
    <cfRule type="containsErrors" dxfId="1757" priority="274">
      <formula>ISERROR(E65)</formula>
    </cfRule>
  </conditionalFormatting>
  <conditionalFormatting sqref="E65:E67">
    <cfRule type="containsErrors" dxfId="1756" priority="280">
      <formula>ISERROR(E65)</formula>
    </cfRule>
  </conditionalFormatting>
  <conditionalFormatting sqref="E65">
    <cfRule type="containsErrors" dxfId="1755" priority="279">
      <formula>ISERROR(E65)</formula>
    </cfRule>
  </conditionalFormatting>
  <conditionalFormatting sqref="E66">
    <cfRule type="containsErrors" dxfId="1754" priority="278">
      <formula>ISERROR(E66)</formula>
    </cfRule>
  </conditionalFormatting>
  <conditionalFormatting sqref="E65:E67">
    <cfRule type="cellIs" dxfId="1753" priority="277" operator="equal">
      <formula>0</formula>
    </cfRule>
  </conditionalFormatting>
  <conditionalFormatting sqref="E65:E67">
    <cfRule type="containsErrors" dxfId="1752" priority="273">
      <formula>ISERROR(E65)</formula>
    </cfRule>
    <cfRule type="containsErrors" dxfId="1751" priority="276">
      <formula>ISERROR(E65)</formula>
    </cfRule>
  </conditionalFormatting>
  <conditionalFormatting sqref="E65:E67">
    <cfRule type="containsErrors" dxfId="1750" priority="275">
      <formula>ISERROR(E65)</formula>
    </cfRule>
  </conditionalFormatting>
  <conditionalFormatting sqref="F64:F67">
    <cfRule type="cellIs" dxfId="1749" priority="271" operator="equal">
      <formula>0</formula>
    </cfRule>
  </conditionalFormatting>
  <conditionalFormatting sqref="F64:F67">
    <cfRule type="cellIs" dxfId="1748" priority="258" operator="equal">
      <formula>0</formula>
    </cfRule>
    <cfRule type="cellIs" dxfId="1747" priority="270" operator="equal">
      <formula>0</formula>
    </cfRule>
  </conditionalFormatting>
  <conditionalFormatting sqref="F64:F67">
    <cfRule type="containsErrors" dxfId="1746" priority="269">
      <formula>ISERROR(F64)</formula>
    </cfRule>
  </conditionalFormatting>
  <conditionalFormatting sqref="F65">
    <cfRule type="containsErrors" dxfId="1745" priority="268">
      <formula>ISERROR(F65)</formula>
    </cfRule>
  </conditionalFormatting>
  <conditionalFormatting sqref="F66">
    <cfRule type="containsErrors" dxfId="1744" priority="267">
      <formula>ISERROR(F66)</formula>
    </cfRule>
  </conditionalFormatting>
  <conditionalFormatting sqref="F67">
    <cfRule type="containsErrors" dxfId="1743" priority="266">
      <formula>ISERROR(F67)</formula>
    </cfRule>
  </conditionalFormatting>
  <conditionalFormatting sqref="F64:F67">
    <cfRule type="containsErrors" dxfId="1742" priority="265">
      <formula>ISERROR(F64)</formula>
    </cfRule>
  </conditionalFormatting>
  <conditionalFormatting sqref="F65">
    <cfRule type="containsErrors" dxfId="1741" priority="264">
      <formula>ISERROR(F65)</formula>
    </cfRule>
  </conditionalFormatting>
  <conditionalFormatting sqref="F66">
    <cfRule type="containsErrors" dxfId="1740" priority="263">
      <formula>ISERROR(F66)</formula>
    </cfRule>
  </conditionalFormatting>
  <conditionalFormatting sqref="F64:F67">
    <cfRule type="containsErrors" dxfId="1739" priority="259">
      <formula>ISERROR(F64)</formula>
    </cfRule>
    <cfRule type="containsErrors" dxfId="1738" priority="262">
      <formula>ISERROR(F64)</formula>
    </cfRule>
  </conditionalFormatting>
  <conditionalFormatting sqref="F64:F67">
    <cfRule type="containsErrors" dxfId="1737" priority="261">
      <formula>ISERROR(F64)</formula>
    </cfRule>
  </conditionalFormatting>
  <conditionalFormatting sqref="F64:F67">
    <cfRule type="containsErrors" dxfId="1736" priority="260">
      <formula>ISERROR(F64)</formula>
    </cfRule>
  </conditionalFormatting>
  <conditionalFormatting sqref="E67">
    <cfRule type="containsErrors" dxfId="1735" priority="257">
      <formula>ISERROR(E67)</formula>
    </cfRule>
  </conditionalFormatting>
  <conditionalFormatting sqref="H64">
    <cfRule type="cellIs" dxfId="1734" priority="254" operator="greaterThanOrEqual">
      <formula>0</formula>
    </cfRule>
    <cfRule type="cellIs" dxfId="1733" priority="255" operator="lessThan">
      <formula>0</formula>
    </cfRule>
  </conditionalFormatting>
  <conditionalFormatting sqref="E64:E67">
    <cfRule type="containsErrors" dxfId="1732" priority="249">
      <formula>ISERROR(E64)</formula>
    </cfRule>
  </conditionalFormatting>
  <conditionalFormatting sqref="E64:E67">
    <cfRule type="containsErrors" dxfId="1731" priority="253">
      <formula>ISERROR(E64)</formula>
    </cfRule>
  </conditionalFormatting>
  <conditionalFormatting sqref="E64:E67">
    <cfRule type="cellIs" dxfId="1730" priority="252" operator="equal">
      <formula>0</formula>
    </cfRule>
  </conditionalFormatting>
  <conditionalFormatting sqref="E64:E67">
    <cfRule type="containsErrors" dxfId="1729" priority="248">
      <formula>ISERROR(E64)</formula>
    </cfRule>
    <cfRule type="containsErrors" dxfId="1728" priority="251">
      <formula>ISERROR(E64)</formula>
    </cfRule>
  </conditionalFormatting>
  <conditionalFormatting sqref="E64:E67">
    <cfRule type="containsErrors" dxfId="1727" priority="250">
      <formula>ISERROR(E64)</formula>
    </cfRule>
  </conditionalFormatting>
  <conditionalFormatting sqref="M64:N67">
    <cfRule type="cellIs" dxfId="1726" priority="247" operator="equal">
      <formula>0</formula>
    </cfRule>
  </conditionalFormatting>
  <conditionalFormatting sqref="N65">
    <cfRule type="containsErrors" dxfId="1725" priority="227">
      <formula>ISERROR(N65)</formula>
    </cfRule>
  </conditionalFormatting>
  <conditionalFormatting sqref="N64:N67">
    <cfRule type="containsErrors" dxfId="1724" priority="228">
      <formula>ISERROR(N64)</formula>
    </cfRule>
  </conditionalFormatting>
  <conditionalFormatting sqref="N66">
    <cfRule type="containsErrors" dxfId="1723" priority="237">
      <formula>ISERROR(N66)</formula>
    </cfRule>
  </conditionalFormatting>
  <conditionalFormatting sqref="N64:N67">
    <cfRule type="containsErrors" dxfId="1722" priority="245">
      <formula>ISERROR(N64)</formula>
    </cfRule>
  </conditionalFormatting>
  <conditionalFormatting sqref="N64:N67">
    <cfRule type="cellIs" dxfId="1721" priority="246" operator="equal">
      <formula>0</formula>
    </cfRule>
  </conditionalFormatting>
  <conditionalFormatting sqref="N66">
    <cfRule type="containsErrors" dxfId="1720" priority="243">
      <formula>ISERROR(N66)</formula>
    </cfRule>
  </conditionalFormatting>
  <conditionalFormatting sqref="N65">
    <cfRule type="containsErrors" dxfId="1719" priority="244">
      <formula>ISERROR(N65)</formula>
    </cfRule>
  </conditionalFormatting>
  <conditionalFormatting sqref="N64:N67">
    <cfRule type="containsErrors" dxfId="1718" priority="236">
      <formula>ISERROR(N64)</formula>
    </cfRule>
    <cfRule type="containsErrors" dxfId="1717" priority="239">
      <formula>ISERROR(N64)</formula>
    </cfRule>
    <cfRule type="containsErrors" dxfId="1716" priority="242">
      <formula>ISERROR(N64)</formula>
    </cfRule>
  </conditionalFormatting>
  <conditionalFormatting sqref="N65">
    <cfRule type="containsErrors" dxfId="1715" priority="241">
      <formula>ISERROR(N65)</formula>
    </cfRule>
  </conditionalFormatting>
  <conditionalFormatting sqref="N66">
    <cfRule type="containsErrors" dxfId="1714" priority="240">
      <formula>ISERROR(N66)</formula>
    </cfRule>
  </conditionalFormatting>
  <conditionalFormatting sqref="N65">
    <cfRule type="containsErrors" dxfId="1713" priority="238">
      <formula>ISERROR(N65)</formula>
    </cfRule>
  </conditionalFormatting>
  <conditionalFormatting sqref="M64:M67">
    <cfRule type="cellIs" dxfId="1712" priority="235" operator="equal">
      <formula>0</formula>
    </cfRule>
  </conditionalFormatting>
  <conditionalFormatting sqref="M64:M67">
    <cfRule type="cellIs" dxfId="1711" priority="234" operator="equal">
      <formula>0</formula>
    </cfRule>
  </conditionalFormatting>
  <conditionalFormatting sqref="M64:M67">
    <cfRule type="containsErrors" dxfId="1710" priority="233">
      <formula>ISERROR(M64)</formula>
    </cfRule>
  </conditionalFormatting>
  <conditionalFormatting sqref="M64:M67">
    <cfRule type="containsErrors" dxfId="1709" priority="230">
      <formula>ISERROR(M64)</formula>
    </cfRule>
    <cfRule type="containsErrors" dxfId="1708" priority="231">
      <formula>ISERROR(M64)</formula>
    </cfRule>
    <cfRule type="containsErrors" dxfId="1707" priority="232">
      <formula>ISERROR(M64)</formula>
    </cfRule>
  </conditionalFormatting>
  <conditionalFormatting sqref="N64:N67">
    <cfRule type="containsErrors" dxfId="1706" priority="206">
      <formula>ISERROR(N64)</formula>
    </cfRule>
  </conditionalFormatting>
  <conditionalFormatting sqref="N66">
    <cfRule type="containsErrors" dxfId="1705" priority="204">
      <formula>ISERROR(N66)</formula>
    </cfRule>
  </conditionalFormatting>
  <conditionalFormatting sqref="N65">
    <cfRule type="containsErrors" dxfId="1704" priority="205">
      <formula>ISERROR(N65)</formula>
    </cfRule>
  </conditionalFormatting>
  <conditionalFormatting sqref="N64:N67">
    <cfRule type="cellIs" dxfId="1703" priority="229" operator="equal">
      <formula>0</formula>
    </cfRule>
  </conditionalFormatting>
  <conditionalFormatting sqref="N66">
    <cfRule type="containsErrors" dxfId="1702" priority="226">
      <formula>ISERROR(N66)</formula>
    </cfRule>
  </conditionalFormatting>
  <conditionalFormatting sqref="N64:N67">
    <cfRule type="containsErrors" dxfId="1701" priority="219">
      <formula>ISERROR(N64)</formula>
    </cfRule>
    <cfRule type="containsErrors" dxfId="1700" priority="222">
      <formula>ISERROR(N64)</formula>
    </cfRule>
    <cfRule type="containsErrors" dxfId="1699" priority="225">
      <formula>ISERROR(N64)</formula>
    </cfRule>
  </conditionalFormatting>
  <conditionalFormatting sqref="N65">
    <cfRule type="containsErrors" dxfId="1698" priority="224">
      <formula>ISERROR(N65)</formula>
    </cfRule>
  </conditionalFormatting>
  <conditionalFormatting sqref="N66">
    <cfRule type="containsErrors" dxfId="1697" priority="223">
      <formula>ISERROR(N66)</formula>
    </cfRule>
  </conditionalFormatting>
  <conditionalFormatting sqref="N65">
    <cfRule type="containsErrors" dxfId="1696" priority="221">
      <formula>ISERROR(N65)</formula>
    </cfRule>
  </conditionalFormatting>
  <conditionalFormatting sqref="N66">
    <cfRule type="containsErrors" dxfId="1695" priority="220">
      <formula>ISERROR(N66)</formula>
    </cfRule>
  </conditionalFormatting>
  <conditionalFormatting sqref="N64:N67">
    <cfRule type="containsErrors" dxfId="1694" priority="217">
      <formula>ISERROR(N64)</formula>
    </cfRule>
  </conditionalFormatting>
  <conditionalFormatting sqref="N64:N67">
    <cfRule type="cellIs" dxfId="1693" priority="218" operator="equal">
      <formula>0</formula>
    </cfRule>
  </conditionalFormatting>
  <conditionalFormatting sqref="N66">
    <cfRule type="containsErrors" dxfId="1692" priority="215">
      <formula>ISERROR(N66)</formula>
    </cfRule>
  </conditionalFormatting>
  <conditionalFormatting sqref="N65">
    <cfRule type="containsErrors" dxfId="1691" priority="216">
      <formula>ISERROR(N65)</formula>
    </cfRule>
  </conditionalFormatting>
  <conditionalFormatting sqref="N64:N67">
    <cfRule type="containsErrors" dxfId="1690" priority="208">
      <formula>ISERROR(N64)</formula>
    </cfRule>
    <cfRule type="containsErrors" dxfId="1689" priority="211">
      <formula>ISERROR(N64)</formula>
    </cfRule>
    <cfRule type="containsErrors" dxfId="1688" priority="214">
      <formula>ISERROR(N64)</formula>
    </cfRule>
  </conditionalFormatting>
  <conditionalFormatting sqref="N65">
    <cfRule type="containsErrors" dxfId="1687" priority="213">
      <formula>ISERROR(N65)</formula>
    </cfRule>
  </conditionalFormatting>
  <conditionalFormatting sqref="N66">
    <cfRule type="containsErrors" dxfId="1686" priority="212">
      <formula>ISERROR(N66)</formula>
    </cfRule>
  </conditionalFormatting>
  <conditionalFormatting sqref="N65">
    <cfRule type="containsErrors" dxfId="1685" priority="210">
      <formula>ISERROR(N65)</formula>
    </cfRule>
  </conditionalFormatting>
  <conditionalFormatting sqref="N66">
    <cfRule type="containsErrors" dxfId="1684" priority="209">
      <formula>ISERROR(N66)</formula>
    </cfRule>
  </conditionalFormatting>
  <conditionalFormatting sqref="N64:N67">
    <cfRule type="cellIs" dxfId="1683" priority="207" operator="equal">
      <formula>0</formula>
    </cfRule>
  </conditionalFormatting>
  <conditionalFormatting sqref="N64:N67">
    <cfRule type="containsErrors" dxfId="1682" priority="197">
      <formula>ISERROR(N64)</formula>
    </cfRule>
    <cfRule type="containsErrors" dxfId="1681" priority="200">
      <formula>ISERROR(N64)</formula>
    </cfRule>
    <cfRule type="containsErrors" dxfId="1680" priority="203">
      <formula>ISERROR(N64)</formula>
    </cfRule>
  </conditionalFormatting>
  <conditionalFormatting sqref="N65">
    <cfRule type="containsErrors" dxfId="1679" priority="202">
      <formula>ISERROR(N65)</formula>
    </cfRule>
  </conditionalFormatting>
  <conditionalFormatting sqref="N66">
    <cfRule type="containsErrors" dxfId="1678" priority="201">
      <formula>ISERROR(N66)</formula>
    </cfRule>
  </conditionalFormatting>
  <conditionalFormatting sqref="N65">
    <cfRule type="containsErrors" dxfId="1677" priority="199">
      <formula>ISERROR(N65)</formula>
    </cfRule>
  </conditionalFormatting>
  <conditionalFormatting sqref="N66">
    <cfRule type="containsErrors" dxfId="1676" priority="198">
      <formula>ISERROR(N66)</formula>
    </cfRule>
  </conditionalFormatting>
  <conditionalFormatting sqref="L68">
    <cfRule type="cellIs" dxfId="1675" priority="196" operator="equal">
      <formula>0</formula>
    </cfRule>
  </conditionalFormatting>
  <conditionalFormatting sqref="K68">
    <cfRule type="cellIs" dxfId="1674" priority="195" operator="equal">
      <formula>0</formula>
    </cfRule>
  </conditionalFormatting>
  <conditionalFormatting sqref="P64">
    <cfRule type="cellIs" dxfId="1673" priority="193" operator="greaterThanOrEqual">
      <formula>0</formula>
    </cfRule>
    <cfRule type="cellIs" dxfId="1672" priority="194" operator="lessThan">
      <formula>0</formula>
    </cfRule>
  </conditionalFormatting>
  <conditionalFormatting sqref="M72:N72">
    <cfRule type="cellIs" dxfId="1671" priority="192" operator="equal">
      <formula>0</formula>
    </cfRule>
  </conditionalFormatting>
  <conditionalFormatting sqref="J78:K78">
    <cfRule type="cellIs" dxfId="1670" priority="191" operator="equal">
      <formula>0</formula>
    </cfRule>
  </conditionalFormatting>
  <conditionalFormatting sqref="E77">
    <cfRule type="containsErrors" dxfId="1669" priority="190">
      <formula>ISERROR(E77)</formula>
    </cfRule>
  </conditionalFormatting>
  <conditionalFormatting sqref="E77">
    <cfRule type="containsErrors" dxfId="1668" priority="189">
      <formula>ISERROR(E77)</formula>
    </cfRule>
  </conditionalFormatting>
  <conditionalFormatting sqref="C77:F77">
    <cfRule type="cellIs" dxfId="1667" priority="188" operator="equal">
      <formula>0</formula>
    </cfRule>
  </conditionalFormatting>
  <conditionalFormatting sqref="E77">
    <cfRule type="containsErrors" dxfId="1666" priority="185">
      <formula>ISERROR(E77)</formula>
    </cfRule>
    <cfRule type="containsErrors" dxfId="1665" priority="187">
      <formula>ISERROR(E77)</formula>
    </cfRule>
  </conditionalFormatting>
  <conditionalFormatting sqref="F77">
    <cfRule type="containsErrors" dxfId="1664" priority="186">
      <formula>ISERROR(F77)</formula>
    </cfRule>
  </conditionalFormatting>
  <conditionalFormatting sqref="E76">
    <cfRule type="containsErrors" dxfId="1663" priority="160">
      <formula>ISERROR(E76)</formula>
    </cfRule>
    <cfRule type="containsErrors" dxfId="1662" priority="176">
      <formula>ISERROR(E76)</formula>
    </cfRule>
  </conditionalFormatting>
  <conditionalFormatting sqref="E74:E76">
    <cfRule type="containsErrors" dxfId="1661" priority="178">
      <formula>ISERROR(E74)</formula>
    </cfRule>
  </conditionalFormatting>
  <conditionalFormatting sqref="E74:E76">
    <cfRule type="containsErrors" dxfId="1660" priority="184">
      <formula>ISERROR(E74)</formula>
    </cfRule>
  </conditionalFormatting>
  <conditionalFormatting sqref="E74">
    <cfRule type="containsErrors" dxfId="1659" priority="183">
      <formula>ISERROR(E74)</formula>
    </cfRule>
  </conditionalFormatting>
  <conditionalFormatting sqref="E75">
    <cfRule type="containsErrors" dxfId="1658" priority="182">
      <formula>ISERROR(E75)</formula>
    </cfRule>
  </conditionalFormatting>
  <conditionalFormatting sqref="E74:E76">
    <cfRule type="cellIs" dxfId="1657" priority="181" operator="equal">
      <formula>0</formula>
    </cfRule>
  </conditionalFormatting>
  <conditionalFormatting sqref="E74:E76">
    <cfRule type="containsErrors" dxfId="1656" priority="177">
      <formula>ISERROR(E74)</formula>
    </cfRule>
    <cfRule type="containsErrors" dxfId="1655" priority="180">
      <formula>ISERROR(E74)</formula>
    </cfRule>
  </conditionalFormatting>
  <conditionalFormatting sqref="E74:E76">
    <cfRule type="containsErrors" dxfId="1654" priority="179">
      <formula>ISERROR(E74)</formula>
    </cfRule>
  </conditionalFormatting>
  <conditionalFormatting sqref="F73:F76">
    <cfRule type="cellIs" dxfId="1653" priority="175" operator="equal">
      <formula>0</formula>
    </cfRule>
  </conditionalFormatting>
  <conditionalFormatting sqref="F73:F76">
    <cfRule type="cellIs" dxfId="1652" priority="162" operator="equal">
      <formula>0</formula>
    </cfRule>
    <cfRule type="cellIs" dxfId="1651" priority="174" operator="equal">
      <formula>0</formula>
    </cfRule>
  </conditionalFormatting>
  <conditionalFormatting sqref="F73:F76">
    <cfRule type="containsErrors" dxfId="1650" priority="173">
      <formula>ISERROR(F73)</formula>
    </cfRule>
  </conditionalFormatting>
  <conditionalFormatting sqref="F74">
    <cfRule type="containsErrors" dxfId="1649" priority="172">
      <formula>ISERROR(F74)</formula>
    </cfRule>
  </conditionalFormatting>
  <conditionalFormatting sqref="F75">
    <cfRule type="containsErrors" dxfId="1648" priority="171">
      <formula>ISERROR(F75)</formula>
    </cfRule>
  </conditionalFormatting>
  <conditionalFormatting sqref="F76">
    <cfRule type="containsErrors" dxfId="1647" priority="170">
      <formula>ISERROR(F76)</formula>
    </cfRule>
  </conditionalFormatting>
  <conditionalFormatting sqref="F73:F76">
    <cfRule type="containsErrors" dxfId="1646" priority="169">
      <formula>ISERROR(F73)</formula>
    </cfRule>
  </conditionalFormatting>
  <conditionalFormatting sqref="F74">
    <cfRule type="containsErrors" dxfId="1645" priority="168">
      <formula>ISERROR(F74)</formula>
    </cfRule>
  </conditionalFormatting>
  <conditionalFormatting sqref="F75">
    <cfRule type="containsErrors" dxfId="1644" priority="167">
      <formula>ISERROR(F75)</formula>
    </cfRule>
  </conditionalFormatting>
  <conditionalFormatting sqref="F73:F76">
    <cfRule type="containsErrors" dxfId="1643" priority="163">
      <formula>ISERROR(F73)</formula>
    </cfRule>
    <cfRule type="containsErrors" dxfId="1642" priority="166">
      <formula>ISERROR(F73)</formula>
    </cfRule>
  </conditionalFormatting>
  <conditionalFormatting sqref="F73:F76">
    <cfRule type="containsErrors" dxfId="1641" priority="165">
      <formula>ISERROR(F73)</formula>
    </cfRule>
  </conditionalFormatting>
  <conditionalFormatting sqref="F73:F76">
    <cfRule type="containsErrors" dxfId="1640" priority="164">
      <formula>ISERROR(F73)</formula>
    </cfRule>
  </conditionalFormatting>
  <conditionalFormatting sqref="E76">
    <cfRule type="containsErrors" dxfId="1639" priority="161">
      <formula>ISERROR(E76)</formula>
    </cfRule>
  </conditionalFormatting>
  <conditionalFormatting sqref="H73">
    <cfRule type="cellIs" dxfId="1638" priority="158" operator="greaterThanOrEqual">
      <formula>0</formula>
    </cfRule>
    <cfRule type="cellIs" dxfId="1637" priority="159" operator="lessThan">
      <formula>0</formula>
    </cfRule>
  </conditionalFormatting>
  <conditionalFormatting sqref="E73:E76">
    <cfRule type="containsErrors" dxfId="1636" priority="153">
      <formula>ISERROR(E73)</formula>
    </cfRule>
  </conditionalFormatting>
  <conditionalFormatting sqref="E73:E76">
    <cfRule type="containsErrors" dxfId="1635" priority="157">
      <formula>ISERROR(E73)</formula>
    </cfRule>
  </conditionalFormatting>
  <conditionalFormatting sqref="E73:E76">
    <cfRule type="cellIs" dxfId="1634" priority="156" operator="equal">
      <formula>0</formula>
    </cfRule>
  </conditionalFormatting>
  <conditionalFormatting sqref="E73:E76">
    <cfRule type="containsErrors" dxfId="1633" priority="152">
      <formula>ISERROR(E73)</formula>
    </cfRule>
    <cfRule type="containsErrors" dxfId="1632" priority="155">
      <formula>ISERROR(E73)</formula>
    </cfRule>
  </conditionalFormatting>
  <conditionalFormatting sqref="E73:E76">
    <cfRule type="containsErrors" dxfId="1631" priority="154">
      <formula>ISERROR(E73)</formula>
    </cfRule>
  </conditionalFormatting>
  <conditionalFormatting sqref="M73:N76">
    <cfRule type="cellIs" dxfId="1630" priority="151" operator="equal">
      <formula>0</formula>
    </cfRule>
  </conditionalFormatting>
  <conditionalFormatting sqref="N74">
    <cfRule type="containsErrors" dxfId="1629" priority="131">
      <formula>ISERROR(N74)</formula>
    </cfRule>
  </conditionalFormatting>
  <conditionalFormatting sqref="N73:N76">
    <cfRule type="containsErrors" dxfId="1628" priority="132">
      <formula>ISERROR(N73)</formula>
    </cfRule>
  </conditionalFormatting>
  <conditionalFormatting sqref="N75">
    <cfRule type="containsErrors" dxfId="1627" priority="141">
      <formula>ISERROR(N75)</formula>
    </cfRule>
  </conditionalFormatting>
  <conditionalFormatting sqref="N73:N76">
    <cfRule type="containsErrors" dxfId="1626" priority="149">
      <formula>ISERROR(N73)</formula>
    </cfRule>
  </conditionalFormatting>
  <conditionalFormatting sqref="N73:N76">
    <cfRule type="cellIs" dxfId="1625" priority="150" operator="equal">
      <formula>0</formula>
    </cfRule>
  </conditionalFormatting>
  <conditionalFormatting sqref="N75">
    <cfRule type="containsErrors" dxfId="1624" priority="147">
      <formula>ISERROR(N75)</formula>
    </cfRule>
  </conditionalFormatting>
  <conditionalFormatting sqref="N74">
    <cfRule type="containsErrors" dxfId="1623" priority="148">
      <formula>ISERROR(N74)</formula>
    </cfRule>
  </conditionalFormatting>
  <conditionalFormatting sqref="N73:N76">
    <cfRule type="containsErrors" dxfId="1622" priority="140">
      <formula>ISERROR(N73)</formula>
    </cfRule>
    <cfRule type="containsErrors" dxfId="1621" priority="143">
      <formula>ISERROR(N73)</formula>
    </cfRule>
    <cfRule type="containsErrors" dxfId="1620" priority="146">
      <formula>ISERROR(N73)</formula>
    </cfRule>
  </conditionalFormatting>
  <conditionalFormatting sqref="N74">
    <cfRule type="containsErrors" dxfId="1619" priority="145">
      <formula>ISERROR(N74)</formula>
    </cfRule>
  </conditionalFormatting>
  <conditionalFormatting sqref="N75">
    <cfRule type="containsErrors" dxfId="1618" priority="144">
      <formula>ISERROR(N75)</formula>
    </cfRule>
  </conditionalFormatting>
  <conditionalFormatting sqref="N74">
    <cfRule type="containsErrors" dxfId="1617" priority="142">
      <formula>ISERROR(N74)</formula>
    </cfRule>
  </conditionalFormatting>
  <conditionalFormatting sqref="M73:M76">
    <cfRule type="cellIs" dxfId="1616" priority="139" operator="equal">
      <formula>0</formula>
    </cfRule>
  </conditionalFormatting>
  <conditionalFormatting sqref="M73:M76">
    <cfRule type="cellIs" dxfId="1615" priority="138" operator="equal">
      <formula>0</formula>
    </cfRule>
  </conditionalFormatting>
  <conditionalFormatting sqref="M73:M76">
    <cfRule type="containsErrors" dxfId="1614" priority="137">
      <formula>ISERROR(M73)</formula>
    </cfRule>
  </conditionalFormatting>
  <conditionalFormatting sqref="M73:M76">
    <cfRule type="containsErrors" dxfId="1613" priority="134">
      <formula>ISERROR(M73)</formula>
    </cfRule>
    <cfRule type="containsErrors" dxfId="1612" priority="135">
      <formula>ISERROR(M73)</formula>
    </cfRule>
    <cfRule type="containsErrors" dxfId="1611" priority="136">
      <formula>ISERROR(M73)</formula>
    </cfRule>
  </conditionalFormatting>
  <conditionalFormatting sqref="N73:N76">
    <cfRule type="containsErrors" dxfId="1610" priority="110">
      <formula>ISERROR(N73)</formula>
    </cfRule>
  </conditionalFormatting>
  <conditionalFormatting sqref="N75">
    <cfRule type="containsErrors" dxfId="1609" priority="108">
      <formula>ISERROR(N75)</formula>
    </cfRule>
  </conditionalFormatting>
  <conditionalFormatting sqref="N74">
    <cfRule type="containsErrors" dxfId="1608" priority="109">
      <formula>ISERROR(N74)</formula>
    </cfRule>
  </conditionalFormatting>
  <conditionalFormatting sqref="N73:N76">
    <cfRule type="cellIs" dxfId="1607" priority="133" operator="equal">
      <formula>0</formula>
    </cfRule>
  </conditionalFormatting>
  <conditionalFormatting sqref="N75">
    <cfRule type="containsErrors" dxfId="1606" priority="130">
      <formula>ISERROR(N75)</formula>
    </cfRule>
  </conditionalFormatting>
  <conditionalFormatting sqref="N73:N76">
    <cfRule type="containsErrors" dxfId="1605" priority="123">
      <formula>ISERROR(N73)</formula>
    </cfRule>
    <cfRule type="containsErrors" dxfId="1604" priority="126">
      <formula>ISERROR(N73)</formula>
    </cfRule>
    <cfRule type="containsErrors" dxfId="1603" priority="129">
      <formula>ISERROR(N73)</formula>
    </cfRule>
  </conditionalFormatting>
  <conditionalFormatting sqref="N74">
    <cfRule type="containsErrors" dxfId="1602" priority="128">
      <formula>ISERROR(N74)</formula>
    </cfRule>
  </conditionalFormatting>
  <conditionalFormatting sqref="N75">
    <cfRule type="containsErrors" dxfId="1601" priority="127">
      <formula>ISERROR(N75)</formula>
    </cfRule>
  </conditionalFormatting>
  <conditionalFormatting sqref="N74">
    <cfRule type="containsErrors" dxfId="1600" priority="125">
      <formula>ISERROR(N74)</formula>
    </cfRule>
  </conditionalFormatting>
  <conditionalFormatting sqref="N75">
    <cfRule type="containsErrors" dxfId="1599" priority="124">
      <formula>ISERROR(N75)</formula>
    </cfRule>
  </conditionalFormatting>
  <conditionalFormatting sqref="N73:N76">
    <cfRule type="containsErrors" dxfId="1598" priority="121">
      <formula>ISERROR(N73)</formula>
    </cfRule>
  </conditionalFormatting>
  <conditionalFormatting sqref="N73:N76">
    <cfRule type="cellIs" dxfId="1597" priority="122" operator="equal">
      <formula>0</formula>
    </cfRule>
  </conditionalFormatting>
  <conditionalFormatting sqref="N75">
    <cfRule type="containsErrors" dxfId="1596" priority="119">
      <formula>ISERROR(N75)</formula>
    </cfRule>
  </conditionalFormatting>
  <conditionalFormatting sqref="N74">
    <cfRule type="containsErrors" dxfId="1595" priority="120">
      <formula>ISERROR(N74)</formula>
    </cfRule>
  </conditionalFormatting>
  <conditionalFormatting sqref="N73:N76">
    <cfRule type="containsErrors" dxfId="1594" priority="112">
      <formula>ISERROR(N73)</formula>
    </cfRule>
    <cfRule type="containsErrors" dxfId="1593" priority="115">
      <formula>ISERROR(N73)</formula>
    </cfRule>
    <cfRule type="containsErrors" dxfId="1592" priority="118">
      <formula>ISERROR(N73)</formula>
    </cfRule>
  </conditionalFormatting>
  <conditionalFormatting sqref="N74">
    <cfRule type="containsErrors" dxfId="1591" priority="117">
      <formula>ISERROR(N74)</formula>
    </cfRule>
  </conditionalFormatting>
  <conditionalFormatting sqref="N75">
    <cfRule type="containsErrors" dxfId="1590" priority="116">
      <formula>ISERROR(N75)</formula>
    </cfRule>
  </conditionalFormatting>
  <conditionalFormatting sqref="N74">
    <cfRule type="containsErrors" dxfId="1589" priority="114">
      <formula>ISERROR(N74)</formula>
    </cfRule>
  </conditionalFormatting>
  <conditionalFormatting sqref="N75">
    <cfRule type="containsErrors" dxfId="1588" priority="113">
      <formula>ISERROR(N75)</formula>
    </cfRule>
  </conditionalFormatting>
  <conditionalFormatting sqref="N73:N76">
    <cfRule type="cellIs" dxfId="1587" priority="111" operator="equal">
      <formula>0</formula>
    </cfRule>
  </conditionalFormatting>
  <conditionalFormatting sqref="N73:N76">
    <cfRule type="containsErrors" dxfId="1586" priority="101">
      <formula>ISERROR(N73)</formula>
    </cfRule>
    <cfRule type="containsErrors" dxfId="1585" priority="104">
      <formula>ISERROR(N73)</formula>
    </cfRule>
    <cfRule type="containsErrors" dxfId="1584" priority="107">
      <formula>ISERROR(N73)</formula>
    </cfRule>
  </conditionalFormatting>
  <conditionalFormatting sqref="N74">
    <cfRule type="containsErrors" dxfId="1583" priority="106">
      <formula>ISERROR(N74)</formula>
    </cfRule>
  </conditionalFormatting>
  <conditionalFormatting sqref="N75">
    <cfRule type="containsErrors" dxfId="1582" priority="105">
      <formula>ISERROR(N75)</formula>
    </cfRule>
  </conditionalFormatting>
  <conditionalFormatting sqref="N74">
    <cfRule type="containsErrors" dxfId="1581" priority="103">
      <formula>ISERROR(N74)</formula>
    </cfRule>
  </conditionalFormatting>
  <conditionalFormatting sqref="N75">
    <cfRule type="containsErrors" dxfId="1580" priority="102">
      <formula>ISERROR(N75)</formula>
    </cfRule>
  </conditionalFormatting>
  <conditionalFormatting sqref="L77">
    <cfRule type="cellIs" dxfId="1579" priority="100" operator="equal">
      <formula>0</formula>
    </cfRule>
  </conditionalFormatting>
  <conditionalFormatting sqref="K77">
    <cfRule type="cellIs" dxfId="1578" priority="99" operator="equal">
      <formula>0</formula>
    </cfRule>
  </conditionalFormatting>
  <conditionalFormatting sqref="P73">
    <cfRule type="cellIs" dxfId="1577" priority="97" operator="greaterThanOrEqual">
      <formula>0</formula>
    </cfRule>
    <cfRule type="cellIs" dxfId="1576" priority="98" operator="lessThan">
      <formula>0</formula>
    </cfRule>
  </conditionalFormatting>
  <conditionalFormatting sqref="M81:N81">
    <cfRule type="cellIs" dxfId="1575" priority="96" operator="equal">
      <formula>0</formula>
    </cfRule>
  </conditionalFormatting>
  <conditionalFormatting sqref="J87:K87">
    <cfRule type="cellIs" dxfId="1574" priority="95" operator="equal">
      <formula>0</formula>
    </cfRule>
  </conditionalFormatting>
  <conditionalFormatting sqref="E86">
    <cfRule type="containsErrors" dxfId="1573" priority="94">
      <formula>ISERROR(E86)</formula>
    </cfRule>
  </conditionalFormatting>
  <conditionalFormatting sqref="E86">
    <cfRule type="containsErrors" dxfId="1572" priority="93">
      <formula>ISERROR(E86)</formula>
    </cfRule>
  </conditionalFormatting>
  <conditionalFormatting sqref="C86:F86">
    <cfRule type="cellIs" dxfId="1571" priority="92" operator="equal">
      <formula>0</formula>
    </cfRule>
  </conditionalFormatting>
  <conditionalFormatting sqref="E86">
    <cfRule type="containsErrors" dxfId="1570" priority="89">
      <formula>ISERROR(E86)</formula>
    </cfRule>
    <cfRule type="containsErrors" dxfId="1569" priority="91">
      <formula>ISERROR(E86)</formula>
    </cfRule>
  </conditionalFormatting>
  <conditionalFormatting sqref="F86">
    <cfRule type="containsErrors" dxfId="1568" priority="90">
      <formula>ISERROR(F86)</formula>
    </cfRule>
  </conditionalFormatting>
  <conditionalFormatting sqref="E85">
    <cfRule type="containsErrors" dxfId="1567" priority="64">
      <formula>ISERROR(E85)</formula>
    </cfRule>
    <cfRule type="containsErrors" dxfId="1566" priority="80">
      <formula>ISERROR(E85)</formula>
    </cfRule>
  </conditionalFormatting>
  <conditionalFormatting sqref="E83:E85">
    <cfRule type="containsErrors" dxfId="1565" priority="82">
      <formula>ISERROR(E83)</formula>
    </cfRule>
  </conditionalFormatting>
  <conditionalFormatting sqref="E83:E85">
    <cfRule type="containsErrors" dxfId="1564" priority="88">
      <formula>ISERROR(E83)</formula>
    </cfRule>
  </conditionalFormatting>
  <conditionalFormatting sqref="E83">
    <cfRule type="containsErrors" dxfId="1563" priority="87">
      <formula>ISERROR(E83)</formula>
    </cfRule>
  </conditionalFormatting>
  <conditionalFormatting sqref="E84">
    <cfRule type="containsErrors" dxfId="1562" priority="86">
      <formula>ISERROR(E84)</formula>
    </cfRule>
  </conditionalFormatting>
  <conditionalFormatting sqref="E83:E85">
    <cfRule type="cellIs" dxfId="1561" priority="85" operator="equal">
      <formula>0</formula>
    </cfRule>
  </conditionalFormatting>
  <conditionalFormatting sqref="E83:E85">
    <cfRule type="containsErrors" dxfId="1560" priority="81">
      <formula>ISERROR(E83)</formula>
    </cfRule>
    <cfRule type="containsErrors" dxfId="1559" priority="84">
      <formula>ISERROR(E83)</formula>
    </cfRule>
  </conditionalFormatting>
  <conditionalFormatting sqref="E83:E85">
    <cfRule type="containsErrors" dxfId="1558" priority="83">
      <formula>ISERROR(E83)</formula>
    </cfRule>
  </conditionalFormatting>
  <conditionalFormatting sqref="F82:F85">
    <cfRule type="cellIs" dxfId="1557" priority="79" operator="equal">
      <formula>0</formula>
    </cfRule>
  </conditionalFormatting>
  <conditionalFormatting sqref="F82:F85">
    <cfRule type="cellIs" dxfId="1556" priority="66" operator="equal">
      <formula>0</formula>
    </cfRule>
    <cfRule type="cellIs" dxfId="1555" priority="78" operator="equal">
      <formula>0</formula>
    </cfRule>
  </conditionalFormatting>
  <conditionalFormatting sqref="F82:F85">
    <cfRule type="containsErrors" dxfId="1554" priority="77">
      <formula>ISERROR(F82)</formula>
    </cfRule>
  </conditionalFormatting>
  <conditionalFormatting sqref="F83">
    <cfRule type="containsErrors" dxfId="1553" priority="76">
      <formula>ISERROR(F83)</formula>
    </cfRule>
  </conditionalFormatting>
  <conditionalFormatting sqref="F84">
    <cfRule type="containsErrors" dxfId="1552" priority="75">
      <formula>ISERROR(F84)</formula>
    </cfRule>
  </conditionalFormatting>
  <conditionalFormatting sqref="F85">
    <cfRule type="containsErrors" dxfId="1551" priority="74">
      <formula>ISERROR(F85)</formula>
    </cfRule>
  </conditionalFormatting>
  <conditionalFormatting sqref="F82:F85">
    <cfRule type="containsErrors" dxfId="1550" priority="73">
      <formula>ISERROR(F82)</formula>
    </cfRule>
  </conditionalFormatting>
  <conditionalFormatting sqref="F83">
    <cfRule type="containsErrors" dxfId="1549" priority="72">
      <formula>ISERROR(F83)</formula>
    </cfRule>
  </conditionalFormatting>
  <conditionalFormatting sqref="F84">
    <cfRule type="containsErrors" dxfId="1548" priority="71">
      <formula>ISERROR(F84)</formula>
    </cfRule>
  </conditionalFormatting>
  <conditionalFormatting sqref="F82:F85">
    <cfRule type="containsErrors" dxfId="1547" priority="67">
      <formula>ISERROR(F82)</formula>
    </cfRule>
    <cfRule type="containsErrors" dxfId="1546" priority="70">
      <formula>ISERROR(F82)</formula>
    </cfRule>
  </conditionalFormatting>
  <conditionalFormatting sqref="F82:F85">
    <cfRule type="containsErrors" dxfId="1545" priority="69">
      <formula>ISERROR(F82)</formula>
    </cfRule>
  </conditionalFormatting>
  <conditionalFormatting sqref="F82:F85">
    <cfRule type="containsErrors" dxfId="1544" priority="68">
      <formula>ISERROR(F82)</formula>
    </cfRule>
  </conditionalFormatting>
  <conditionalFormatting sqref="E85">
    <cfRule type="containsErrors" dxfId="1543" priority="65">
      <formula>ISERROR(E85)</formula>
    </cfRule>
  </conditionalFormatting>
  <conditionalFormatting sqref="H82">
    <cfRule type="cellIs" dxfId="1542" priority="62" operator="greaterThanOrEqual">
      <formula>0</formula>
    </cfRule>
    <cfRule type="cellIs" dxfId="1541" priority="63" operator="lessThan">
      <formula>0</formula>
    </cfRule>
  </conditionalFormatting>
  <conditionalFormatting sqref="E82:E85">
    <cfRule type="containsErrors" dxfId="1540" priority="57">
      <formula>ISERROR(E82)</formula>
    </cfRule>
  </conditionalFormatting>
  <conditionalFormatting sqref="E82:E85">
    <cfRule type="containsErrors" dxfId="1539" priority="61">
      <formula>ISERROR(E82)</formula>
    </cfRule>
  </conditionalFormatting>
  <conditionalFormatting sqref="E82:E85">
    <cfRule type="cellIs" dxfId="1538" priority="60" operator="equal">
      <formula>0</formula>
    </cfRule>
  </conditionalFormatting>
  <conditionalFormatting sqref="E82:E85">
    <cfRule type="containsErrors" dxfId="1537" priority="56">
      <formula>ISERROR(E82)</formula>
    </cfRule>
    <cfRule type="containsErrors" dxfId="1536" priority="59">
      <formula>ISERROR(E82)</formula>
    </cfRule>
  </conditionalFormatting>
  <conditionalFormatting sqref="E82:E85">
    <cfRule type="containsErrors" dxfId="1535" priority="58">
      <formula>ISERROR(E82)</formula>
    </cfRule>
  </conditionalFormatting>
  <conditionalFormatting sqref="M82:N85">
    <cfRule type="cellIs" dxfId="1534" priority="55" operator="equal">
      <formula>0</formula>
    </cfRule>
  </conditionalFormatting>
  <conditionalFormatting sqref="N83">
    <cfRule type="containsErrors" dxfId="1533" priority="35">
      <formula>ISERROR(N83)</formula>
    </cfRule>
  </conditionalFormatting>
  <conditionalFormatting sqref="N82:N85">
    <cfRule type="containsErrors" dxfId="1532" priority="36">
      <formula>ISERROR(N82)</formula>
    </cfRule>
  </conditionalFormatting>
  <conditionalFormatting sqref="N84">
    <cfRule type="containsErrors" dxfId="1531" priority="45">
      <formula>ISERROR(N84)</formula>
    </cfRule>
  </conditionalFormatting>
  <conditionalFormatting sqref="N82:N85">
    <cfRule type="containsErrors" dxfId="1530" priority="53">
      <formula>ISERROR(N82)</formula>
    </cfRule>
  </conditionalFormatting>
  <conditionalFormatting sqref="N82:N85">
    <cfRule type="cellIs" dxfId="1529" priority="54" operator="equal">
      <formula>0</formula>
    </cfRule>
  </conditionalFormatting>
  <conditionalFormatting sqref="N84">
    <cfRule type="containsErrors" dxfId="1528" priority="51">
      <formula>ISERROR(N84)</formula>
    </cfRule>
  </conditionalFormatting>
  <conditionalFormatting sqref="N83">
    <cfRule type="containsErrors" dxfId="1527" priority="52">
      <formula>ISERROR(N83)</formula>
    </cfRule>
  </conditionalFormatting>
  <conditionalFormatting sqref="N82:N85">
    <cfRule type="containsErrors" dxfId="1526" priority="44">
      <formula>ISERROR(N82)</formula>
    </cfRule>
    <cfRule type="containsErrors" dxfId="1525" priority="47">
      <formula>ISERROR(N82)</formula>
    </cfRule>
    <cfRule type="containsErrors" dxfId="1524" priority="50">
      <formula>ISERROR(N82)</formula>
    </cfRule>
  </conditionalFormatting>
  <conditionalFormatting sqref="N83">
    <cfRule type="containsErrors" dxfId="1523" priority="49">
      <formula>ISERROR(N83)</formula>
    </cfRule>
  </conditionalFormatting>
  <conditionalFormatting sqref="N84">
    <cfRule type="containsErrors" dxfId="1522" priority="48">
      <formula>ISERROR(N84)</formula>
    </cfRule>
  </conditionalFormatting>
  <conditionalFormatting sqref="N83">
    <cfRule type="containsErrors" dxfId="1521" priority="46">
      <formula>ISERROR(N83)</formula>
    </cfRule>
  </conditionalFormatting>
  <conditionalFormatting sqref="M82:M85">
    <cfRule type="cellIs" dxfId="1520" priority="43" operator="equal">
      <formula>0</formula>
    </cfRule>
  </conditionalFormatting>
  <conditionalFormatting sqref="M82:M85">
    <cfRule type="cellIs" dxfId="1519" priority="42" operator="equal">
      <formula>0</formula>
    </cfRule>
  </conditionalFormatting>
  <conditionalFormatting sqref="M82:M85">
    <cfRule type="containsErrors" dxfId="1518" priority="41">
      <formula>ISERROR(M82)</formula>
    </cfRule>
  </conditionalFormatting>
  <conditionalFormatting sqref="M82:M85">
    <cfRule type="containsErrors" dxfId="1517" priority="38">
      <formula>ISERROR(M82)</formula>
    </cfRule>
    <cfRule type="containsErrors" dxfId="1516" priority="39">
      <formula>ISERROR(M82)</formula>
    </cfRule>
    <cfRule type="containsErrors" dxfId="1515" priority="40">
      <formula>ISERROR(M82)</formula>
    </cfRule>
  </conditionalFormatting>
  <conditionalFormatting sqref="N82:N85">
    <cfRule type="containsErrors" dxfId="1514" priority="14">
      <formula>ISERROR(N82)</formula>
    </cfRule>
  </conditionalFormatting>
  <conditionalFormatting sqref="N84">
    <cfRule type="containsErrors" dxfId="1513" priority="12">
      <formula>ISERROR(N84)</formula>
    </cfRule>
  </conditionalFormatting>
  <conditionalFormatting sqref="N83">
    <cfRule type="containsErrors" dxfId="1512" priority="13">
      <formula>ISERROR(N83)</formula>
    </cfRule>
  </conditionalFormatting>
  <conditionalFormatting sqref="N82:N85">
    <cfRule type="cellIs" dxfId="1511" priority="37" operator="equal">
      <formula>0</formula>
    </cfRule>
  </conditionalFormatting>
  <conditionalFormatting sqref="N84">
    <cfRule type="containsErrors" dxfId="1510" priority="34">
      <formula>ISERROR(N84)</formula>
    </cfRule>
  </conditionalFormatting>
  <conditionalFormatting sqref="N82:N85">
    <cfRule type="containsErrors" dxfId="1509" priority="27">
      <formula>ISERROR(N82)</formula>
    </cfRule>
    <cfRule type="containsErrors" dxfId="1508" priority="30">
      <formula>ISERROR(N82)</formula>
    </cfRule>
    <cfRule type="containsErrors" dxfId="1507" priority="33">
      <formula>ISERROR(N82)</formula>
    </cfRule>
  </conditionalFormatting>
  <conditionalFormatting sqref="N83">
    <cfRule type="containsErrors" dxfId="1506" priority="32">
      <formula>ISERROR(N83)</formula>
    </cfRule>
  </conditionalFormatting>
  <conditionalFormatting sqref="N84">
    <cfRule type="containsErrors" dxfId="1505" priority="31">
      <formula>ISERROR(N84)</formula>
    </cfRule>
  </conditionalFormatting>
  <conditionalFormatting sqref="N83">
    <cfRule type="containsErrors" dxfId="1504" priority="29">
      <formula>ISERROR(N83)</formula>
    </cfRule>
  </conditionalFormatting>
  <conditionalFormatting sqref="N84">
    <cfRule type="containsErrors" dxfId="1503" priority="28">
      <formula>ISERROR(N84)</formula>
    </cfRule>
  </conditionalFormatting>
  <conditionalFormatting sqref="N82:N85">
    <cfRule type="containsErrors" dxfId="1502" priority="25">
      <formula>ISERROR(N82)</formula>
    </cfRule>
  </conditionalFormatting>
  <conditionalFormatting sqref="N82:N85">
    <cfRule type="cellIs" dxfId="1501" priority="26" operator="equal">
      <formula>0</formula>
    </cfRule>
  </conditionalFormatting>
  <conditionalFormatting sqref="N84">
    <cfRule type="containsErrors" dxfId="1500" priority="23">
      <formula>ISERROR(N84)</formula>
    </cfRule>
  </conditionalFormatting>
  <conditionalFormatting sqref="N83">
    <cfRule type="containsErrors" dxfId="1499" priority="24">
      <formula>ISERROR(N83)</formula>
    </cfRule>
  </conditionalFormatting>
  <conditionalFormatting sqref="N82:N85">
    <cfRule type="containsErrors" dxfId="1498" priority="16">
      <formula>ISERROR(N82)</formula>
    </cfRule>
    <cfRule type="containsErrors" dxfId="1497" priority="19">
      <formula>ISERROR(N82)</formula>
    </cfRule>
    <cfRule type="containsErrors" dxfId="1496" priority="22">
      <formula>ISERROR(N82)</formula>
    </cfRule>
  </conditionalFormatting>
  <conditionalFormatting sqref="N83">
    <cfRule type="containsErrors" dxfId="1495" priority="21">
      <formula>ISERROR(N83)</formula>
    </cfRule>
  </conditionalFormatting>
  <conditionalFormatting sqref="N84">
    <cfRule type="containsErrors" dxfId="1494" priority="20">
      <formula>ISERROR(N84)</formula>
    </cfRule>
  </conditionalFormatting>
  <conditionalFormatting sqref="N83">
    <cfRule type="containsErrors" dxfId="1493" priority="18">
      <formula>ISERROR(N83)</formula>
    </cfRule>
  </conditionalFormatting>
  <conditionalFormatting sqref="N84">
    <cfRule type="containsErrors" dxfId="1492" priority="17">
      <formula>ISERROR(N84)</formula>
    </cfRule>
  </conditionalFormatting>
  <conditionalFormatting sqref="N82:N85">
    <cfRule type="cellIs" dxfId="1491" priority="15" operator="equal">
      <formula>0</formula>
    </cfRule>
  </conditionalFormatting>
  <conditionalFormatting sqref="N82:N85">
    <cfRule type="containsErrors" dxfId="1490" priority="5">
      <formula>ISERROR(N82)</formula>
    </cfRule>
    <cfRule type="containsErrors" dxfId="1489" priority="8">
      <formula>ISERROR(N82)</formula>
    </cfRule>
    <cfRule type="containsErrors" dxfId="1488" priority="11">
      <formula>ISERROR(N82)</formula>
    </cfRule>
  </conditionalFormatting>
  <conditionalFormatting sqref="N83">
    <cfRule type="containsErrors" dxfId="1487" priority="10">
      <formula>ISERROR(N83)</formula>
    </cfRule>
  </conditionalFormatting>
  <conditionalFormatting sqref="N84">
    <cfRule type="containsErrors" dxfId="1486" priority="9">
      <formula>ISERROR(N84)</formula>
    </cfRule>
  </conditionalFormatting>
  <conditionalFormatting sqref="N83">
    <cfRule type="containsErrors" dxfId="1485" priority="7">
      <formula>ISERROR(N83)</formula>
    </cfRule>
  </conditionalFormatting>
  <conditionalFormatting sqref="N84">
    <cfRule type="containsErrors" dxfId="1484" priority="6">
      <formula>ISERROR(N84)</formula>
    </cfRule>
  </conditionalFormatting>
  <conditionalFormatting sqref="L86">
    <cfRule type="cellIs" dxfId="1483" priority="4" operator="equal">
      <formula>0</formula>
    </cfRule>
  </conditionalFormatting>
  <conditionalFormatting sqref="K86">
    <cfRule type="cellIs" dxfId="1482" priority="3" operator="equal">
      <formula>0</formula>
    </cfRule>
  </conditionalFormatting>
  <conditionalFormatting sqref="P82">
    <cfRule type="cellIs" dxfId="1481" priority="1" operator="greaterThanOrEqual">
      <formula>0</formula>
    </cfRule>
    <cfRule type="cellIs" dxfId="1480" priority="2" operator="lessThan">
      <formula>0</formula>
    </cfRule>
  </conditionalFormatting>
  <pageMargins left="0.7" right="0.7" top="0.75" bottom="0.75" header="0.3" footer="0.3"/>
  <pageSetup paperSize="9" orientation="landscape" horizontalDpi="4294967293"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56"/>
  <sheetViews>
    <sheetView showGridLines="0" tabSelected="1" topLeftCell="A48" zoomScaleNormal="100" workbookViewId="0" xr3:uid="{9B253EF2-77E0-53E3-AE26-4D66ECD923F3}">
      <pane xSplit="1" topLeftCell="B1" activePane="topRight" state="frozen"/>
      <selection pane="topRight" activeCell="B95" sqref="B95"/>
      <selection activeCell="H10" sqref="H10"/>
    </sheetView>
  </sheetViews>
  <sheetFormatPr defaultColWidth="9" defaultRowHeight="16.5" outlineLevelRow="1"/>
  <cols>
    <col min="1" max="1" width="4.25" style="21" customWidth="1"/>
    <col min="2" max="2" width="30.625" style="21" customWidth="1"/>
    <col min="3" max="3" width="14.5" style="21" customWidth="1"/>
    <col min="4" max="4" width="15.375" style="21" customWidth="1"/>
    <col min="5" max="5" width="14.75" style="21" customWidth="1"/>
    <col min="6" max="6" width="10" style="86" customWidth="1"/>
    <col min="7" max="7" width="11.375" style="21" customWidth="1"/>
    <col min="8" max="8" width="15.25" style="59" customWidth="1"/>
    <col min="9" max="9" width="16.125" style="94" customWidth="1"/>
    <col min="10" max="10" width="15.25" style="21" customWidth="1"/>
    <col min="11" max="11" width="16.125" style="21" customWidth="1"/>
    <col min="12" max="12" width="14.875" style="21" customWidth="1"/>
    <col min="13" max="13" width="16.125" style="59" customWidth="1"/>
    <col min="14" max="14" width="16.75" style="94" customWidth="1"/>
    <col min="15" max="15" width="10.875" style="21" customWidth="1"/>
    <col min="16" max="16" width="12.125" style="21" customWidth="1"/>
    <col min="17" max="17" width="13.75" style="21" customWidth="1"/>
    <col min="18" max="18" width="16.75" style="21" customWidth="1"/>
    <col min="19" max="19" width="14.125" style="21" customWidth="1"/>
    <col min="20" max="20" width="13.375" style="21" customWidth="1"/>
    <col min="21" max="16384" width="9" style="21"/>
  </cols>
  <sheetData>
    <row r="1" spans="1:16" s="74" customFormat="1" ht="11.25" customHeight="1">
      <c r="A1" s="28"/>
      <c r="B1" s="27"/>
      <c r="C1" s="28"/>
      <c r="D1" s="28"/>
      <c r="E1" s="28"/>
      <c r="F1" s="83"/>
      <c r="G1" s="28"/>
      <c r="H1" s="73"/>
      <c r="I1" s="92"/>
      <c r="J1" s="27"/>
      <c r="K1" s="28"/>
      <c r="L1" s="28"/>
      <c r="M1" s="73"/>
      <c r="N1" s="92"/>
    </row>
    <row r="2" spans="1:16" s="74" customFormat="1" ht="46.5" customHeight="1">
      <c r="A2" s="29"/>
      <c r="B2" s="601" t="s">
        <v>41</v>
      </c>
      <c r="C2" s="582" t="s">
        <v>159</v>
      </c>
      <c r="D2" s="582"/>
      <c r="E2" s="582"/>
      <c r="F2" s="582"/>
      <c r="G2" s="582"/>
      <c r="H2" s="582"/>
      <c r="I2" s="582"/>
      <c r="J2" s="582"/>
      <c r="K2" s="582"/>
      <c r="L2" s="582"/>
      <c r="M2" s="582"/>
      <c r="N2" s="582"/>
      <c r="O2" s="84"/>
      <c r="P2" s="84"/>
    </row>
    <row r="3" spans="1:16" s="74" customFormat="1" ht="28.5" customHeight="1">
      <c r="A3" s="33"/>
      <c r="B3" s="601"/>
      <c r="C3" s="582"/>
      <c r="D3" s="582"/>
      <c r="E3" s="582"/>
      <c r="F3" s="582"/>
      <c r="G3" s="582"/>
      <c r="H3" s="582"/>
      <c r="I3" s="582"/>
      <c r="J3" s="582"/>
      <c r="K3" s="582"/>
      <c r="L3" s="582"/>
      <c r="M3" s="582"/>
      <c r="N3" s="582"/>
      <c r="O3" s="85"/>
      <c r="P3" s="85"/>
    </row>
    <row r="4" spans="1:16" s="74" customFormat="1" ht="79.5" customHeight="1">
      <c r="B4" s="601"/>
      <c r="C4" s="589" t="s">
        <v>14</v>
      </c>
      <c r="D4" s="590"/>
      <c r="E4" s="590"/>
      <c r="F4" s="590"/>
      <c r="G4" s="590"/>
      <c r="H4" s="590"/>
      <c r="I4" s="590"/>
      <c r="J4" s="590"/>
      <c r="K4" s="590"/>
      <c r="L4" s="590"/>
      <c r="M4" s="590"/>
      <c r="N4" s="591"/>
    </row>
    <row r="5" spans="1:16" ht="24" customHeight="1">
      <c r="B5" s="575"/>
      <c r="C5" s="575"/>
      <c r="D5" s="575"/>
      <c r="E5" s="575"/>
      <c r="F5" s="575"/>
      <c r="G5" s="575"/>
      <c r="H5" s="575"/>
      <c r="I5" s="575"/>
    </row>
    <row r="6" spans="1:16" ht="15.75" customHeight="1">
      <c r="A6" s="75"/>
      <c r="B6" s="76"/>
      <c r="C6" s="76"/>
      <c r="D6" s="76"/>
      <c r="E6" s="76"/>
      <c r="F6" s="87"/>
      <c r="G6" s="76"/>
      <c r="H6" s="77"/>
      <c r="I6" s="95"/>
      <c r="J6" s="76"/>
      <c r="K6" s="76"/>
      <c r="L6" s="76"/>
      <c r="M6" s="77"/>
      <c r="N6" s="95"/>
    </row>
    <row r="7" spans="1:16" s="78" customFormat="1" ht="30" customHeight="1">
      <c r="A7" s="149"/>
      <c r="B7" s="585">
        <v>2012</v>
      </c>
      <c r="C7" s="585"/>
      <c r="D7" s="585"/>
      <c r="E7" s="585"/>
      <c r="F7" s="585"/>
      <c r="G7" s="585"/>
      <c r="H7" s="585"/>
      <c r="I7" s="585"/>
      <c r="J7" s="585"/>
      <c r="K7" s="585"/>
      <c r="L7" s="585"/>
      <c r="M7" s="585"/>
      <c r="N7" s="586"/>
    </row>
    <row r="8" spans="1:16" ht="30" hidden="1" customHeight="1" outlineLevel="1">
      <c r="A8" s="537">
        <v>2012</v>
      </c>
      <c r="B8" s="568" t="s">
        <v>160</v>
      </c>
      <c r="C8" s="570"/>
      <c r="D8" s="570"/>
      <c r="E8" s="570"/>
      <c r="F8" s="570"/>
      <c r="G8" s="570"/>
      <c r="H8" s="570"/>
      <c r="I8" s="570"/>
      <c r="J8" s="568" t="s">
        <v>161</v>
      </c>
      <c r="K8" s="570"/>
      <c r="L8" s="570"/>
      <c r="M8" s="570"/>
      <c r="N8" s="25"/>
    </row>
    <row r="9" spans="1:16" s="163" customFormat="1" ht="37.5" hidden="1" customHeight="1" outlineLevel="1">
      <c r="A9" s="537"/>
      <c r="B9" s="155" t="s">
        <v>162</v>
      </c>
      <c r="C9" s="161" t="s">
        <v>163</v>
      </c>
      <c r="D9" s="161" t="s">
        <v>164</v>
      </c>
      <c r="E9" s="161" t="s">
        <v>165</v>
      </c>
      <c r="F9" s="159" t="s">
        <v>84</v>
      </c>
      <c r="G9" s="155" t="s">
        <v>166</v>
      </c>
      <c r="H9" s="156" t="s">
        <v>167</v>
      </c>
      <c r="I9" s="172" t="s">
        <v>168</v>
      </c>
      <c r="J9" s="155" t="s">
        <v>169</v>
      </c>
      <c r="K9" s="161" t="s">
        <v>163</v>
      </c>
      <c r="L9" s="155" t="s">
        <v>166</v>
      </c>
      <c r="M9" s="160" t="s">
        <v>167</v>
      </c>
      <c r="N9" s="173" t="s">
        <v>168</v>
      </c>
    </row>
    <row r="10" spans="1:16" ht="21" hidden="1" customHeight="1" outlineLevel="1">
      <c r="A10" s="537"/>
      <c r="B10" s="96" t="s">
        <v>170</v>
      </c>
      <c r="C10" s="135"/>
      <c r="D10" s="229"/>
      <c r="E10" s="11"/>
      <c r="F10" s="57" t="e">
        <f t="shared" ref="F10:F16" si="0">E10/C10</f>
        <v>#DIV/0!</v>
      </c>
      <c r="G10" s="137"/>
      <c r="H10" s="53" t="e">
        <f>C10/Samantekt!C7</f>
        <v>#DIV/0!</v>
      </c>
      <c r="I10" s="24" t="e">
        <f>G10/Samantekt!C7</f>
        <v>#DIV/0!</v>
      </c>
      <c r="J10" s="13" t="s">
        <v>171</v>
      </c>
      <c r="K10" s="135"/>
      <c r="L10" s="179"/>
      <c r="M10" s="53" t="e">
        <f>K10/Samantekt!C7</f>
        <v>#DIV/0!</v>
      </c>
      <c r="N10" s="24" t="e">
        <f>L10/Samantekt!C7</f>
        <v>#DIV/0!</v>
      </c>
    </row>
    <row r="11" spans="1:16" ht="21" hidden="1" customHeight="1" outlineLevel="1">
      <c r="A11" s="537"/>
      <c r="B11" s="97" t="s">
        <v>172</v>
      </c>
      <c r="C11" s="135"/>
      <c r="D11" s="229"/>
      <c r="E11" s="11"/>
      <c r="F11" s="57" t="e">
        <f t="shared" si="0"/>
        <v>#DIV/0!</v>
      </c>
      <c r="G11" s="137"/>
      <c r="H11" s="53" t="e">
        <f>C11/Samantekt!C7</f>
        <v>#DIV/0!</v>
      </c>
      <c r="I11" s="24" t="e">
        <f>G11/Samantekt!C7</f>
        <v>#DIV/0!</v>
      </c>
      <c r="J11" s="15" t="s">
        <v>173</v>
      </c>
      <c r="K11" s="135"/>
      <c r="L11" s="179"/>
      <c r="M11" s="53" t="e">
        <f>K11/Samantekt!C7</f>
        <v>#DIV/0!</v>
      </c>
      <c r="N11" s="24" t="e">
        <f>L11/Samantekt!C7</f>
        <v>#DIV/0!</v>
      </c>
    </row>
    <row r="12" spans="1:16" ht="21" hidden="1" customHeight="1" outlineLevel="1">
      <c r="A12" s="537"/>
      <c r="B12" s="97" t="s">
        <v>174</v>
      </c>
      <c r="C12" s="135"/>
      <c r="D12" s="229"/>
      <c r="E12" s="11"/>
      <c r="F12" s="57" t="e">
        <f t="shared" si="0"/>
        <v>#DIV/0!</v>
      </c>
      <c r="G12" s="137"/>
      <c r="H12" s="53" t="e">
        <f>C12/Samantekt!C7</f>
        <v>#DIV/0!</v>
      </c>
      <c r="I12" s="24" t="e">
        <f>G12/Samantekt!C7</f>
        <v>#DIV/0!</v>
      </c>
      <c r="J12" s="22"/>
      <c r="K12" s="135"/>
      <c r="L12" s="179"/>
      <c r="M12" s="53" t="e">
        <f>K12/Samantekt!C7</f>
        <v>#DIV/0!</v>
      </c>
      <c r="N12" s="24" t="e">
        <f>L12/Samantekt!C7</f>
        <v>#DIV/0!</v>
      </c>
    </row>
    <row r="13" spans="1:16" ht="21" hidden="1" customHeight="1" outlineLevel="1">
      <c r="A13" s="537"/>
      <c r="B13" s="97" t="s">
        <v>175</v>
      </c>
      <c r="C13" s="135"/>
      <c r="D13" s="229"/>
      <c r="E13" s="11"/>
      <c r="F13" s="57" t="e">
        <f t="shared" si="0"/>
        <v>#DIV/0!</v>
      </c>
      <c r="G13" s="137"/>
      <c r="H13" s="53" t="e">
        <f>C13/Samantekt!C7</f>
        <v>#DIV/0!</v>
      </c>
      <c r="I13" s="24" t="e">
        <f>G13/Samantekt!C7</f>
        <v>#DIV/0!</v>
      </c>
      <c r="J13" s="13"/>
      <c r="K13" s="135"/>
      <c r="L13" s="179"/>
      <c r="M13" s="53" t="e">
        <f>K13/Samantekt!C7</f>
        <v>#DIV/0!</v>
      </c>
      <c r="N13" s="24" t="e">
        <f>L13/Samantekt!C7</f>
        <v>#DIV/0!</v>
      </c>
    </row>
    <row r="14" spans="1:16" ht="21" hidden="1" customHeight="1" outlineLevel="1">
      <c r="A14" s="537"/>
      <c r="B14" s="97" t="s">
        <v>176</v>
      </c>
      <c r="C14" s="136"/>
      <c r="D14" s="230"/>
      <c r="E14" s="20"/>
      <c r="F14" s="57" t="e">
        <f t="shared" si="0"/>
        <v>#DIV/0!</v>
      </c>
      <c r="G14" s="137"/>
      <c r="H14" s="53" t="e">
        <f>C14/Samantekt!C7</f>
        <v>#DIV/0!</v>
      </c>
      <c r="I14" s="24"/>
      <c r="J14" s="13"/>
      <c r="K14" s="135"/>
      <c r="L14" s="180"/>
      <c r="M14" s="53" t="e">
        <f>K14/Samantekt!C7</f>
        <v>#DIV/0!</v>
      </c>
      <c r="N14" s="24" t="e">
        <f>L14/Samantekt!C7</f>
        <v>#DIV/0!</v>
      </c>
    </row>
    <row r="15" spans="1:16" ht="21" hidden="1" customHeight="1" outlineLevel="1">
      <c r="A15" s="537"/>
      <c r="B15" s="275" t="s">
        <v>177</v>
      </c>
      <c r="C15" s="136"/>
      <c r="D15" s="136"/>
      <c r="E15" s="19"/>
      <c r="F15" s="65" t="e">
        <f t="shared" si="0"/>
        <v>#DIV/0!</v>
      </c>
      <c r="G15" s="253"/>
      <c r="H15" s="254" t="e">
        <f>C15/Samantekt!C7</f>
        <v>#DIV/0!</v>
      </c>
      <c r="I15" s="255" t="e">
        <f>G15/Samantekt!C7</f>
        <v>#DIV/0!</v>
      </c>
      <c r="J15" s="231"/>
      <c r="K15" s="135"/>
      <c r="L15" s="180"/>
      <c r="M15" s="254" t="e">
        <f>K15/Samantekt!C7</f>
        <v>#DIV/0!</v>
      </c>
      <c r="N15" s="255" t="e">
        <f>L15/Samantekt!C7</f>
        <v>#DIV/0!</v>
      </c>
    </row>
    <row r="16" spans="1:16" ht="17.25" hidden="1" outlineLevel="1" thickBot="1">
      <c r="A16" s="537"/>
      <c r="B16" s="242" t="s">
        <v>88</v>
      </c>
      <c r="C16" s="244">
        <f>SUM(C10:C15)</f>
        <v>0</v>
      </c>
      <c r="D16" s="250">
        <f>SUM(D10:D15)</f>
        <v>0</v>
      </c>
      <c r="E16" s="237">
        <f>SUM(E10:E15)</f>
        <v>0</v>
      </c>
      <c r="F16" s="245" t="e">
        <f t="shared" si="0"/>
        <v>#DIV/0!</v>
      </c>
      <c r="G16" s="256">
        <f>SUM(G10:G14)</f>
        <v>0</v>
      </c>
      <c r="H16" s="257" t="e">
        <f>C16/Samantekt!C7</f>
        <v>#DIV/0!</v>
      </c>
      <c r="I16" s="258" t="e">
        <f>G16/Samantekt!C7</f>
        <v>#DIV/0!</v>
      </c>
      <c r="J16" s="243"/>
      <c r="K16" s="244">
        <f>SUM(K10:K15)</f>
        <v>0</v>
      </c>
      <c r="L16" s="259">
        <f>SUM(L10:L15)</f>
        <v>0</v>
      </c>
      <c r="M16" s="257" t="e">
        <f>K16/Samantekt!C7</f>
        <v>#DIV/0!</v>
      </c>
      <c r="N16" s="258" t="e">
        <f>L16/Samantekt!C7</f>
        <v>#DIV/0!</v>
      </c>
    </row>
    <row r="17" spans="1:14" ht="17.25" hidden="1" outlineLevel="1" thickTop="1"/>
    <row r="18" spans="1:14" ht="37.5" hidden="1" customHeight="1" outlineLevel="1">
      <c r="I18" s="596" t="s">
        <v>178</v>
      </c>
      <c r="J18" s="597"/>
      <c r="L18" s="600" t="s">
        <v>179</v>
      </c>
      <c r="M18" s="600"/>
      <c r="N18" s="600"/>
    </row>
    <row r="19" spans="1:14" ht="29.25" hidden="1" customHeight="1" outlineLevel="1">
      <c r="I19" s="598">
        <f>((G16+L16)*313)</f>
        <v>0</v>
      </c>
      <c r="J19" s="599"/>
    </row>
    <row r="20" spans="1:14" collapsed="1">
      <c r="A20" s="81"/>
    </row>
    <row r="21" spans="1:14" s="78" customFormat="1" ht="30" customHeight="1">
      <c r="A21" s="149"/>
      <c r="B21" s="585">
        <v>2013</v>
      </c>
      <c r="C21" s="585"/>
      <c r="D21" s="585"/>
      <c r="E21" s="585"/>
      <c r="F21" s="585"/>
      <c r="G21" s="585"/>
      <c r="H21" s="585"/>
      <c r="I21" s="585"/>
      <c r="J21" s="585"/>
      <c r="K21" s="585"/>
      <c r="L21" s="585"/>
      <c r="M21" s="585"/>
      <c r="N21" s="586"/>
    </row>
    <row r="22" spans="1:14" ht="30" hidden="1" customHeight="1" outlineLevel="1">
      <c r="A22" s="537">
        <v>2013</v>
      </c>
      <c r="B22" s="573" t="s">
        <v>160</v>
      </c>
      <c r="C22" s="573"/>
      <c r="D22" s="573"/>
      <c r="E22" s="573"/>
      <c r="F22" s="573"/>
      <c r="G22" s="573"/>
      <c r="H22" s="573"/>
      <c r="I22" s="573"/>
      <c r="J22" s="568" t="s">
        <v>161</v>
      </c>
      <c r="K22" s="568"/>
      <c r="L22" s="568"/>
      <c r="M22" s="568"/>
      <c r="N22" s="25"/>
    </row>
    <row r="23" spans="1:14" s="163" customFormat="1" ht="37.5" hidden="1" customHeight="1" outlineLevel="1">
      <c r="A23" s="537"/>
      <c r="B23" s="155" t="s">
        <v>162</v>
      </c>
      <c r="C23" s="161" t="s">
        <v>163</v>
      </c>
      <c r="D23" s="161" t="s">
        <v>164</v>
      </c>
      <c r="E23" s="161" t="s">
        <v>165</v>
      </c>
      <c r="F23" s="159" t="s">
        <v>84</v>
      </c>
      <c r="G23" s="155" t="s">
        <v>166</v>
      </c>
      <c r="H23" s="156" t="s">
        <v>167</v>
      </c>
      <c r="I23" s="172" t="s">
        <v>168</v>
      </c>
      <c r="J23" s="155" t="s">
        <v>169</v>
      </c>
      <c r="K23" s="161" t="s">
        <v>163</v>
      </c>
      <c r="L23" s="155" t="s">
        <v>166</v>
      </c>
      <c r="M23" s="160" t="s">
        <v>167</v>
      </c>
      <c r="N23" s="173" t="s">
        <v>168</v>
      </c>
    </row>
    <row r="24" spans="1:14" ht="21" hidden="1" customHeight="1" outlineLevel="1">
      <c r="A24" s="537"/>
      <c r="B24" s="96" t="s">
        <v>170</v>
      </c>
      <c r="C24" s="135"/>
      <c r="D24" s="229"/>
      <c r="E24" s="11"/>
      <c r="F24" s="57" t="e">
        <f t="shared" ref="F24:F30" si="1">E24/C24</f>
        <v>#DIV/0!</v>
      </c>
      <c r="G24" s="137"/>
      <c r="H24" s="53" t="e">
        <f>C24/Samantekt!D7</f>
        <v>#DIV/0!</v>
      </c>
      <c r="I24" s="24" t="e">
        <f>G24/Samantekt!D7</f>
        <v>#DIV/0!</v>
      </c>
      <c r="J24" s="13" t="s">
        <v>171</v>
      </c>
      <c r="K24" s="135"/>
      <c r="L24" s="142"/>
      <c r="M24" s="53" t="e">
        <f>K24/Samantekt!D7</f>
        <v>#DIV/0!</v>
      </c>
      <c r="N24" s="24" t="e">
        <f>L24/Samantekt!D7</f>
        <v>#DIV/0!</v>
      </c>
    </row>
    <row r="25" spans="1:14" ht="21" hidden="1" customHeight="1" outlineLevel="1">
      <c r="A25" s="537"/>
      <c r="B25" s="97" t="s">
        <v>172</v>
      </c>
      <c r="C25" s="135"/>
      <c r="D25" s="229"/>
      <c r="E25" s="11"/>
      <c r="F25" s="57" t="e">
        <f t="shared" si="1"/>
        <v>#DIV/0!</v>
      </c>
      <c r="G25" s="137"/>
      <c r="H25" s="53" t="e">
        <f>C25/Samantekt!D7</f>
        <v>#DIV/0!</v>
      </c>
      <c r="I25" s="24" t="e">
        <f>G25/Samantekt!D7</f>
        <v>#DIV/0!</v>
      </c>
      <c r="J25" s="15" t="s">
        <v>173</v>
      </c>
      <c r="K25" s="135"/>
      <c r="L25" s="142"/>
      <c r="M25" s="53" t="e">
        <f>K25/Samantekt!D7</f>
        <v>#DIV/0!</v>
      </c>
      <c r="N25" s="24" t="e">
        <f>L25/Samantekt!D7</f>
        <v>#DIV/0!</v>
      </c>
    </row>
    <row r="26" spans="1:14" ht="21" hidden="1" customHeight="1" outlineLevel="1">
      <c r="A26" s="537"/>
      <c r="B26" s="97" t="s">
        <v>174</v>
      </c>
      <c r="C26" s="135"/>
      <c r="D26" s="229"/>
      <c r="E26" s="11"/>
      <c r="F26" s="57" t="e">
        <f t="shared" si="1"/>
        <v>#DIV/0!</v>
      </c>
      <c r="G26" s="137"/>
      <c r="H26" s="53" t="e">
        <f>C26/Samantekt!D7</f>
        <v>#DIV/0!</v>
      </c>
      <c r="I26" s="24" t="e">
        <f>G26/Samantekt!D7</f>
        <v>#DIV/0!</v>
      </c>
      <c r="J26" s="22"/>
      <c r="K26" s="135"/>
      <c r="L26" s="142"/>
      <c r="M26" s="53" t="e">
        <f>K26/Samantekt!D7</f>
        <v>#DIV/0!</v>
      </c>
      <c r="N26" s="24" t="e">
        <f>L26/Samantekt!D7</f>
        <v>#DIV/0!</v>
      </c>
    </row>
    <row r="27" spans="1:14" ht="21" hidden="1" customHeight="1" outlineLevel="1">
      <c r="A27" s="537"/>
      <c r="B27" s="97" t="s">
        <v>175</v>
      </c>
      <c r="C27" s="135"/>
      <c r="D27" s="229"/>
      <c r="E27" s="11"/>
      <c r="F27" s="57" t="e">
        <f t="shared" si="1"/>
        <v>#DIV/0!</v>
      </c>
      <c r="G27" s="137"/>
      <c r="H27" s="53" t="e">
        <f>C27/Samantekt!D7</f>
        <v>#DIV/0!</v>
      </c>
      <c r="I27" s="24" t="e">
        <f>G27/Samantekt!D7</f>
        <v>#DIV/0!</v>
      </c>
      <c r="J27" s="13"/>
      <c r="K27" s="135"/>
      <c r="L27" s="142"/>
      <c r="M27" s="53" t="e">
        <f>K27/Samantekt!D7</f>
        <v>#DIV/0!</v>
      </c>
      <c r="N27" s="24" t="e">
        <f>L27/Samantekt!D7</f>
        <v>#DIV/0!</v>
      </c>
    </row>
    <row r="28" spans="1:14" ht="21" hidden="1" customHeight="1" outlineLevel="1">
      <c r="A28" s="537"/>
      <c r="B28" s="97" t="s">
        <v>176</v>
      </c>
      <c r="C28" s="135"/>
      <c r="D28" s="229"/>
      <c r="E28" s="11"/>
      <c r="F28" s="57" t="e">
        <f t="shared" si="1"/>
        <v>#DIV/0!</v>
      </c>
      <c r="G28" s="137"/>
      <c r="H28" s="53" t="e">
        <f>C28/Samantekt!D7</f>
        <v>#DIV/0!</v>
      </c>
      <c r="I28" s="24" t="e">
        <f>G28/Samantekt!D7</f>
        <v>#DIV/0!</v>
      </c>
      <c r="J28" s="13"/>
      <c r="K28" s="135"/>
      <c r="L28" s="142"/>
      <c r="M28" s="53" t="e">
        <f>K28/Samantekt!D7</f>
        <v>#DIV/0!</v>
      </c>
      <c r="N28" s="24" t="e">
        <f>L28/Samantekt!D7</f>
        <v>#DIV/0!</v>
      </c>
    </row>
    <row r="29" spans="1:14" ht="21" hidden="1" customHeight="1" outlineLevel="1">
      <c r="A29" s="537"/>
      <c r="B29" s="275" t="s">
        <v>177</v>
      </c>
      <c r="C29" s="135"/>
      <c r="D29" s="229"/>
      <c r="E29" s="11"/>
      <c r="F29" s="57" t="e">
        <f t="shared" si="1"/>
        <v>#DIV/0!</v>
      </c>
      <c r="G29" s="137"/>
      <c r="H29" s="53" t="e">
        <f>C29/Samantekt!D7</f>
        <v>#DIV/0!</v>
      </c>
      <c r="I29" s="24" t="e">
        <f>G29/Samantekt!D7</f>
        <v>#DIV/0!</v>
      </c>
      <c r="J29" s="13"/>
      <c r="K29" s="135"/>
      <c r="L29" s="142"/>
      <c r="M29" s="53" t="e">
        <f>K29/Samantekt!D7</f>
        <v>#DIV/0!</v>
      </c>
      <c r="N29" s="24" t="e">
        <f>L29/Samantekt!D7</f>
        <v>#DIV/0!</v>
      </c>
    </row>
    <row r="30" spans="1:14" ht="17.25" hidden="1" outlineLevel="1" thickBot="1">
      <c r="A30" s="537"/>
      <c r="B30" s="242" t="s">
        <v>88</v>
      </c>
      <c r="C30" s="244">
        <f>SUM(C24:C29)</f>
        <v>0</v>
      </c>
      <c r="D30" s="250">
        <f>SUM(D24:D29)</f>
        <v>0</v>
      </c>
      <c r="E30" s="237">
        <f>SUM(E24:E29)</f>
        <v>0</v>
      </c>
      <c r="F30" s="245" t="e">
        <f t="shared" si="1"/>
        <v>#DIV/0!</v>
      </c>
      <c r="G30" s="256">
        <f>SUM(G24:G28)</f>
        <v>0</v>
      </c>
      <c r="H30" s="257" t="e">
        <f>C30/Samantekt!D7</f>
        <v>#DIV/0!</v>
      </c>
      <c r="I30" s="258" t="e">
        <f>G30/Samantekt!D7</f>
        <v>#DIV/0!</v>
      </c>
      <c r="J30" s="243"/>
      <c r="K30" s="244">
        <f>SUM(K24:K29)</f>
        <v>0</v>
      </c>
      <c r="L30" s="259">
        <f>SUM(L24:L29)</f>
        <v>0</v>
      </c>
      <c r="M30" s="257" t="e">
        <f>K30/Samantekt!D7</f>
        <v>#DIV/0!</v>
      </c>
      <c r="N30" s="258" t="e">
        <f>L30/Samantekt!D7</f>
        <v>#DIV/0!</v>
      </c>
    </row>
    <row r="31" spans="1:14" ht="17.25" hidden="1" outlineLevel="1" thickTop="1"/>
    <row r="32" spans="1:14" ht="37.5" hidden="1" customHeight="1" outlineLevel="1">
      <c r="I32" s="596" t="s">
        <v>180</v>
      </c>
      <c r="J32" s="597"/>
      <c r="L32" s="600" t="s">
        <v>179</v>
      </c>
      <c r="M32" s="600"/>
      <c r="N32" s="600"/>
    </row>
    <row r="33" spans="1:14" ht="28.5" hidden="1" customHeight="1" outlineLevel="1">
      <c r="I33" s="598">
        <f>(G30+L30)*313</f>
        <v>0</v>
      </c>
      <c r="J33" s="599"/>
    </row>
    <row r="34" spans="1:14" collapsed="1"/>
    <row r="35" spans="1:14" s="78" customFormat="1" ht="30" customHeight="1">
      <c r="A35" s="149"/>
      <c r="B35" s="585">
        <v>2014</v>
      </c>
      <c r="C35" s="585"/>
      <c r="D35" s="585"/>
      <c r="E35" s="585"/>
      <c r="F35" s="585"/>
      <c r="G35" s="585"/>
      <c r="H35" s="585"/>
      <c r="I35" s="585"/>
      <c r="J35" s="585"/>
      <c r="K35" s="585"/>
      <c r="L35" s="585"/>
      <c r="M35" s="585"/>
      <c r="N35" s="586"/>
    </row>
    <row r="36" spans="1:14" ht="30" hidden="1" customHeight="1" outlineLevel="1">
      <c r="A36" s="537">
        <v>2014</v>
      </c>
      <c r="B36" s="568" t="s">
        <v>160</v>
      </c>
      <c r="C36" s="570"/>
      <c r="D36" s="570"/>
      <c r="E36" s="570"/>
      <c r="F36" s="570"/>
      <c r="G36" s="570"/>
      <c r="H36" s="570"/>
      <c r="I36" s="570"/>
      <c r="J36" s="568" t="s">
        <v>161</v>
      </c>
      <c r="K36" s="570"/>
      <c r="L36" s="570"/>
      <c r="M36" s="570"/>
      <c r="N36" s="25"/>
    </row>
    <row r="37" spans="1:14" s="163" customFormat="1" ht="37.5" hidden="1" customHeight="1" outlineLevel="1">
      <c r="A37" s="537"/>
      <c r="B37" s="155" t="s">
        <v>162</v>
      </c>
      <c r="C37" s="161" t="s">
        <v>163</v>
      </c>
      <c r="D37" s="161" t="s">
        <v>164</v>
      </c>
      <c r="E37" s="161" t="s">
        <v>165</v>
      </c>
      <c r="F37" s="159" t="s">
        <v>84</v>
      </c>
      <c r="G37" s="155" t="s">
        <v>166</v>
      </c>
      <c r="H37" s="156" t="s">
        <v>167</v>
      </c>
      <c r="I37" s="172" t="s">
        <v>168</v>
      </c>
      <c r="J37" s="155" t="s">
        <v>169</v>
      </c>
      <c r="K37" s="161" t="s">
        <v>163</v>
      </c>
      <c r="L37" s="155" t="s">
        <v>166</v>
      </c>
      <c r="M37" s="160" t="s">
        <v>167</v>
      </c>
      <c r="N37" s="173" t="s">
        <v>168</v>
      </c>
    </row>
    <row r="38" spans="1:14" ht="21" hidden="1" customHeight="1" outlineLevel="1">
      <c r="A38" s="537"/>
      <c r="B38" s="96" t="s">
        <v>170</v>
      </c>
      <c r="C38" s="135"/>
      <c r="D38" s="229"/>
      <c r="E38" s="11"/>
      <c r="F38" s="57" t="e">
        <f t="shared" ref="F38:F44" si="2">E38/C38</f>
        <v>#DIV/0!</v>
      </c>
      <c r="G38" s="137"/>
      <c r="H38" s="53" t="e">
        <f>C38/Samantekt!E7</f>
        <v>#DIV/0!</v>
      </c>
      <c r="I38" s="24" t="e">
        <f>G38/Samantekt!E7</f>
        <v>#DIV/0!</v>
      </c>
      <c r="J38" s="13" t="s">
        <v>171</v>
      </c>
      <c r="K38" s="135"/>
      <c r="L38" s="142"/>
      <c r="M38" s="53" t="e">
        <f>K38/Samantekt!E7</f>
        <v>#DIV/0!</v>
      </c>
      <c r="N38" s="24" t="e">
        <f>L38/Samantekt!E7</f>
        <v>#DIV/0!</v>
      </c>
    </row>
    <row r="39" spans="1:14" ht="21" hidden="1" customHeight="1" outlineLevel="1">
      <c r="A39" s="537"/>
      <c r="B39" s="97" t="s">
        <v>172</v>
      </c>
      <c r="C39" s="135"/>
      <c r="D39" s="229"/>
      <c r="E39" s="11"/>
      <c r="F39" s="57" t="e">
        <f t="shared" si="2"/>
        <v>#DIV/0!</v>
      </c>
      <c r="G39" s="137"/>
      <c r="H39" s="53" t="e">
        <f>C39/Samantekt!E7</f>
        <v>#DIV/0!</v>
      </c>
      <c r="I39" s="24" t="e">
        <f>G39/Samantekt!E7</f>
        <v>#DIV/0!</v>
      </c>
      <c r="J39" s="15" t="s">
        <v>173</v>
      </c>
      <c r="K39" s="135"/>
      <c r="L39" s="142"/>
      <c r="M39" s="53" t="e">
        <f>K39/Samantekt!E7</f>
        <v>#DIV/0!</v>
      </c>
      <c r="N39" s="24" t="e">
        <f>L39/Samantekt!E7</f>
        <v>#DIV/0!</v>
      </c>
    </row>
    <row r="40" spans="1:14" ht="21" hidden="1" customHeight="1" outlineLevel="1">
      <c r="A40" s="537"/>
      <c r="B40" s="97" t="s">
        <v>174</v>
      </c>
      <c r="C40" s="135"/>
      <c r="D40" s="229"/>
      <c r="E40" s="11"/>
      <c r="F40" s="57" t="e">
        <f t="shared" si="2"/>
        <v>#DIV/0!</v>
      </c>
      <c r="G40" s="137"/>
      <c r="H40" s="53" t="e">
        <f>C40/Samantekt!E7</f>
        <v>#DIV/0!</v>
      </c>
      <c r="I40" s="24" t="e">
        <f>G40/Samantekt!E7</f>
        <v>#DIV/0!</v>
      </c>
      <c r="J40" s="22"/>
      <c r="K40" s="135"/>
      <c r="L40" s="142"/>
      <c r="M40" s="53" t="e">
        <f>K40/Samantekt!E7</f>
        <v>#DIV/0!</v>
      </c>
      <c r="N40" s="24" t="e">
        <f>L40/Samantekt!E7</f>
        <v>#DIV/0!</v>
      </c>
    </row>
    <row r="41" spans="1:14" ht="21" hidden="1" customHeight="1" outlineLevel="1">
      <c r="A41" s="537"/>
      <c r="B41" s="97" t="s">
        <v>175</v>
      </c>
      <c r="C41" s="135"/>
      <c r="D41" s="229"/>
      <c r="E41" s="11"/>
      <c r="F41" s="57" t="e">
        <f t="shared" si="2"/>
        <v>#DIV/0!</v>
      </c>
      <c r="G41" s="137"/>
      <c r="H41" s="53" t="e">
        <f>C41/Samantekt!E7</f>
        <v>#DIV/0!</v>
      </c>
      <c r="I41" s="24" t="e">
        <f>G41/Samantekt!E7</f>
        <v>#DIV/0!</v>
      </c>
      <c r="J41" s="13"/>
      <c r="K41" s="135"/>
      <c r="L41" s="142"/>
      <c r="M41" s="53" t="e">
        <f>K41/Samantekt!E7</f>
        <v>#DIV/0!</v>
      </c>
      <c r="N41" s="24" t="e">
        <f>L41/Samantekt!E7</f>
        <v>#DIV/0!</v>
      </c>
    </row>
    <row r="42" spans="1:14" ht="21" hidden="1" customHeight="1" outlineLevel="1">
      <c r="A42" s="537"/>
      <c r="B42" s="97" t="s">
        <v>176</v>
      </c>
      <c r="C42" s="135"/>
      <c r="D42" s="229"/>
      <c r="E42" s="11"/>
      <c r="F42" s="57" t="e">
        <f t="shared" si="2"/>
        <v>#DIV/0!</v>
      </c>
      <c r="G42" s="137"/>
      <c r="H42" s="53" t="e">
        <f>C42/Samantekt!E7</f>
        <v>#DIV/0!</v>
      </c>
      <c r="I42" s="24" t="e">
        <f>G42/Samantekt!E7</f>
        <v>#DIV/0!</v>
      </c>
      <c r="J42" s="13"/>
      <c r="K42" s="135"/>
      <c r="L42" s="142"/>
      <c r="M42" s="53" t="e">
        <f>K42/Samantekt!E7</f>
        <v>#DIV/0!</v>
      </c>
      <c r="N42" s="24" t="e">
        <f>L42/Samantekt!E7</f>
        <v>#DIV/0!</v>
      </c>
    </row>
    <row r="43" spans="1:14" ht="21" hidden="1" customHeight="1" outlineLevel="1">
      <c r="A43" s="537"/>
      <c r="B43" s="275" t="s">
        <v>177</v>
      </c>
      <c r="C43" s="135"/>
      <c r="D43" s="229"/>
      <c r="E43" s="11"/>
      <c r="F43" s="57" t="e">
        <f t="shared" si="2"/>
        <v>#DIV/0!</v>
      </c>
      <c r="G43" s="137"/>
      <c r="H43" s="53" t="e">
        <f>C43/Samantekt!E7</f>
        <v>#DIV/0!</v>
      </c>
      <c r="I43" s="24" t="e">
        <f>G43/Samantekt!E7</f>
        <v>#DIV/0!</v>
      </c>
      <c r="J43" s="13"/>
      <c r="K43" s="135"/>
      <c r="L43" s="142"/>
      <c r="M43" s="53" t="e">
        <f>K43/Samantekt!E7</f>
        <v>#DIV/0!</v>
      </c>
      <c r="N43" s="24" t="e">
        <f>L43/Samantekt!E7</f>
        <v>#DIV/0!</v>
      </c>
    </row>
    <row r="44" spans="1:14" ht="17.25" hidden="1" outlineLevel="1" thickBot="1">
      <c r="A44" s="537"/>
      <c r="B44" s="242" t="s">
        <v>88</v>
      </c>
      <c r="C44" s="244">
        <f>SUM(C38:C43)</f>
        <v>0</v>
      </c>
      <c r="D44" s="250">
        <f>SUM(D38:D43)</f>
        <v>0</v>
      </c>
      <c r="E44" s="237">
        <f>SUM(E38:E43)</f>
        <v>0</v>
      </c>
      <c r="F44" s="245" t="e">
        <f t="shared" si="2"/>
        <v>#DIV/0!</v>
      </c>
      <c r="G44" s="256">
        <f>SUM(G38:G42)</f>
        <v>0</v>
      </c>
      <c r="H44" s="257" t="e">
        <f>C44/Samantekt!E7</f>
        <v>#DIV/0!</v>
      </c>
      <c r="I44" s="258" t="e">
        <f>G44/Samantekt!E7</f>
        <v>#DIV/0!</v>
      </c>
      <c r="J44" s="243"/>
      <c r="K44" s="244">
        <f>SUM(K38:K43)</f>
        <v>0</v>
      </c>
      <c r="L44" s="259">
        <f>SUM(L38:L43)</f>
        <v>0</v>
      </c>
      <c r="M44" s="257" t="e">
        <f>K44/Samantekt!E7</f>
        <v>#DIV/0!</v>
      </c>
      <c r="N44" s="258" t="e">
        <f>L44/Samantekt!E7</f>
        <v>#DIV/0!</v>
      </c>
    </row>
    <row r="45" spans="1:14" ht="17.25" hidden="1" outlineLevel="1" thickTop="1"/>
    <row r="46" spans="1:14" ht="36" hidden="1" customHeight="1" outlineLevel="1">
      <c r="I46" s="596" t="s">
        <v>181</v>
      </c>
      <c r="J46" s="597"/>
      <c r="L46" s="600" t="s">
        <v>179</v>
      </c>
      <c r="M46" s="600"/>
      <c r="N46" s="600"/>
    </row>
    <row r="47" spans="1:14" ht="28.5" hidden="1" customHeight="1" outlineLevel="1">
      <c r="I47" s="598">
        <f>(G44+L44)*313</f>
        <v>0</v>
      </c>
      <c r="J47" s="599"/>
    </row>
    <row r="48" spans="1:14" collapsed="1"/>
    <row r="49" spans="1:14" s="78" customFormat="1" ht="30" customHeight="1">
      <c r="A49" s="149"/>
      <c r="B49" s="585">
        <v>2015</v>
      </c>
      <c r="C49" s="585"/>
      <c r="D49" s="585"/>
      <c r="E49" s="585"/>
      <c r="F49" s="585"/>
      <c r="G49" s="585"/>
      <c r="H49" s="585"/>
      <c r="I49" s="585"/>
      <c r="J49" s="585"/>
      <c r="K49" s="585"/>
      <c r="L49" s="585"/>
      <c r="M49" s="585"/>
      <c r="N49" s="586"/>
    </row>
    <row r="50" spans="1:14" ht="30" hidden="1" customHeight="1" outlineLevel="1">
      <c r="A50" s="537">
        <v>2015</v>
      </c>
      <c r="B50" s="568" t="s">
        <v>160</v>
      </c>
      <c r="C50" s="570"/>
      <c r="D50" s="570"/>
      <c r="E50" s="570"/>
      <c r="F50" s="570"/>
      <c r="G50" s="570"/>
      <c r="H50" s="570"/>
      <c r="I50" s="570"/>
      <c r="J50" s="568" t="s">
        <v>161</v>
      </c>
      <c r="K50" s="570"/>
      <c r="L50" s="570"/>
      <c r="M50" s="570"/>
      <c r="N50" s="25"/>
    </row>
    <row r="51" spans="1:14" s="163" customFormat="1" ht="37.5" hidden="1" customHeight="1" outlineLevel="1">
      <c r="A51" s="537"/>
      <c r="B51" s="155" t="s">
        <v>162</v>
      </c>
      <c r="C51" s="161" t="s">
        <v>163</v>
      </c>
      <c r="D51" s="161" t="s">
        <v>164</v>
      </c>
      <c r="E51" s="161" t="s">
        <v>165</v>
      </c>
      <c r="F51" s="159" t="s">
        <v>84</v>
      </c>
      <c r="G51" s="155" t="s">
        <v>166</v>
      </c>
      <c r="H51" s="156" t="s">
        <v>167</v>
      </c>
      <c r="I51" s="172" t="s">
        <v>168</v>
      </c>
      <c r="J51" s="155" t="s">
        <v>169</v>
      </c>
      <c r="K51" s="161" t="s">
        <v>163</v>
      </c>
      <c r="L51" s="155" t="s">
        <v>166</v>
      </c>
      <c r="M51" s="160" t="s">
        <v>167</v>
      </c>
      <c r="N51" s="173" t="s">
        <v>168</v>
      </c>
    </row>
    <row r="52" spans="1:14" ht="21" hidden="1" customHeight="1" outlineLevel="1">
      <c r="A52" s="537"/>
      <c r="B52" s="96" t="s">
        <v>170</v>
      </c>
      <c r="C52" s="135"/>
      <c r="D52" s="229"/>
      <c r="E52" s="11"/>
      <c r="F52" s="57" t="e">
        <f t="shared" ref="F52:F58" si="3">E52/C52</f>
        <v>#DIV/0!</v>
      </c>
      <c r="G52" s="137"/>
      <c r="H52" s="53" t="e">
        <f>C52/Samantekt!F7</f>
        <v>#DIV/0!</v>
      </c>
      <c r="I52" s="24" t="e">
        <f>G52/Samantekt!F7</f>
        <v>#DIV/0!</v>
      </c>
      <c r="J52" s="13" t="s">
        <v>171</v>
      </c>
      <c r="K52" s="135"/>
      <c r="L52" s="142"/>
      <c r="M52" s="53" t="e">
        <f>K52/Samantekt!F7</f>
        <v>#DIV/0!</v>
      </c>
      <c r="N52" s="24" t="e">
        <f>L52/Samantekt!F7</f>
        <v>#DIV/0!</v>
      </c>
    </row>
    <row r="53" spans="1:14" ht="21" hidden="1" customHeight="1" outlineLevel="1">
      <c r="A53" s="537"/>
      <c r="B53" s="97" t="s">
        <v>172</v>
      </c>
      <c r="C53" s="135"/>
      <c r="D53" s="229"/>
      <c r="E53" s="11"/>
      <c r="F53" s="57" t="e">
        <f t="shared" si="3"/>
        <v>#DIV/0!</v>
      </c>
      <c r="G53" s="137"/>
      <c r="H53" s="53" t="e">
        <f>C53/Samantekt!F7</f>
        <v>#DIV/0!</v>
      </c>
      <c r="I53" s="24" t="e">
        <f>G53/Samantekt!F7</f>
        <v>#DIV/0!</v>
      </c>
      <c r="J53" s="15" t="s">
        <v>173</v>
      </c>
      <c r="K53" s="135"/>
      <c r="L53" s="142"/>
      <c r="M53" s="53" t="e">
        <f>K53/Samantekt!F7</f>
        <v>#DIV/0!</v>
      </c>
      <c r="N53" s="24" t="e">
        <f>L53/Samantekt!F7</f>
        <v>#DIV/0!</v>
      </c>
    </row>
    <row r="54" spans="1:14" ht="21" hidden="1" customHeight="1" outlineLevel="1">
      <c r="A54" s="537"/>
      <c r="B54" s="97" t="s">
        <v>174</v>
      </c>
      <c r="C54" s="135"/>
      <c r="D54" s="229"/>
      <c r="E54" s="11"/>
      <c r="F54" s="57" t="e">
        <f t="shared" si="3"/>
        <v>#DIV/0!</v>
      </c>
      <c r="G54" s="137"/>
      <c r="H54" s="53" t="e">
        <f>C54/Samantekt!F7</f>
        <v>#DIV/0!</v>
      </c>
      <c r="I54" s="24" t="e">
        <f>G54/Samantekt!F7</f>
        <v>#DIV/0!</v>
      </c>
      <c r="J54" s="22"/>
      <c r="K54" s="135"/>
      <c r="L54" s="142"/>
      <c r="M54" s="53" t="e">
        <f>K54/Samantekt!F7</f>
        <v>#DIV/0!</v>
      </c>
      <c r="N54" s="24" t="e">
        <f>L54/Samantekt!F7</f>
        <v>#DIV/0!</v>
      </c>
    </row>
    <row r="55" spans="1:14" ht="21" hidden="1" customHeight="1" outlineLevel="1">
      <c r="A55" s="537"/>
      <c r="B55" s="97" t="s">
        <v>175</v>
      </c>
      <c r="C55" s="135"/>
      <c r="D55" s="229"/>
      <c r="E55" s="11"/>
      <c r="F55" s="57" t="e">
        <f t="shared" si="3"/>
        <v>#DIV/0!</v>
      </c>
      <c r="G55" s="137"/>
      <c r="H55" s="53" t="e">
        <f>C55/Samantekt!F7</f>
        <v>#DIV/0!</v>
      </c>
      <c r="I55" s="24" t="e">
        <f>G55/Samantekt!F7</f>
        <v>#DIV/0!</v>
      </c>
      <c r="J55" s="13"/>
      <c r="K55" s="135"/>
      <c r="L55" s="142"/>
      <c r="M55" s="53" t="e">
        <f>K55/Samantekt!F7</f>
        <v>#DIV/0!</v>
      </c>
      <c r="N55" s="24" t="e">
        <f>L55/Samantekt!F7</f>
        <v>#DIV/0!</v>
      </c>
    </row>
    <row r="56" spans="1:14" ht="21" hidden="1" customHeight="1" outlineLevel="1">
      <c r="A56" s="537"/>
      <c r="B56" s="97" t="s">
        <v>176</v>
      </c>
      <c r="C56" s="135"/>
      <c r="D56" s="229"/>
      <c r="E56" s="11"/>
      <c r="F56" s="57" t="e">
        <f t="shared" si="3"/>
        <v>#DIV/0!</v>
      </c>
      <c r="G56" s="137"/>
      <c r="H56" s="53" t="e">
        <f>C56/Samantekt!F7</f>
        <v>#DIV/0!</v>
      </c>
      <c r="I56" s="24" t="e">
        <f>G56/Samantekt!F7</f>
        <v>#DIV/0!</v>
      </c>
      <c r="J56" s="13"/>
      <c r="K56" s="135"/>
      <c r="L56" s="142"/>
      <c r="M56" s="53" t="e">
        <f>K56/Samantekt!F7</f>
        <v>#DIV/0!</v>
      </c>
      <c r="N56" s="24" t="e">
        <f>L56/Samantekt!F7</f>
        <v>#DIV/0!</v>
      </c>
    </row>
    <row r="57" spans="1:14" ht="21" hidden="1" customHeight="1" outlineLevel="1">
      <c r="A57" s="537"/>
      <c r="B57" s="275" t="s">
        <v>177</v>
      </c>
      <c r="C57" s="135"/>
      <c r="D57" s="229"/>
      <c r="E57" s="11"/>
      <c r="F57" s="57" t="e">
        <f t="shared" si="3"/>
        <v>#DIV/0!</v>
      </c>
      <c r="G57" s="137"/>
      <c r="H57" s="53" t="e">
        <f>C57/Samantekt!F7</f>
        <v>#DIV/0!</v>
      </c>
      <c r="I57" s="24" t="e">
        <f>G57/Samantekt!F7</f>
        <v>#DIV/0!</v>
      </c>
      <c r="J57" s="13"/>
      <c r="K57" s="135"/>
      <c r="L57" s="142"/>
      <c r="M57" s="53" t="e">
        <f>K57/Samantekt!F7</f>
        <v>#DIV/0!</v>
      </c>
      <c r="N57" s="24" t="e">
        <f>L57/Samantekt!F7</f>
        <v>#DIV/0!</v>
      </c>
    </row>
    <row r="58" spans="1:14" ht="17.25" hidden="1" outlineLevel="1" thickBot="1">
      <c r="A58" s="537"/>
      <c r="B58" s="242" t="s">
        <v>88</v>
      </c>
      <c r="C58" s="244">
        <f>SUM(C52:C57)</f>
        <v>0</v>
      </c>
      <c r="D58" s="250">
        <f>SUM(D52:D57)</f>
        <v>0</v>
      </c>
      <c r="E58" s="237">
        <f>SUM(E52:E57)</f>
        <v>0</v>
      </c>
      <c r="F58" s="245" t="e">
        <f t="shared" si="3"/>
        <v>#DIV/0!</v>
      </c>
      <c r="G58" s="256">
        <f>SUM(G52:G56)</f>
        <v>0</v>
      </c>
      <c r="H58" s="257" t="e">
        <f>C58/Samantekt!F7</f>
        <v>#DIV/0!</v>
      </c>
      <c r="I58" s="258" t="e">
        <f>G58/Samantekt!F7</f>
        <v>#DIV/0!</v>
      </c>
      <c r="J58" s="243"/>
      <c r="K58" s="244">
        <f>SUM(K52:K57)</f>
        <v>0</v>
      </c>
      <c r="L58" s="259">
        <f>SUM(L52:L57)</f>
        <v>0</v>
      </c>
      <c r="M58" s="257" t="e">
        <f>K58/Samantekt!F7</f>
        <v>#DIV/0!</v>
      </c>
      <c r="N58" s="258" t="e">
        <f>L58/Samantekt!F7</f>
        <v>#DIV/0!</v>
      </c>
    </row>
    <row r="59" spans="1:14" ht="17.25" hidden="1" outlineLevel="1" thickTop="1"/>
    <row r="60" spans="1:14" ht="32.25" hidden="1" customHeight="1" outlineLevel="1">
      <c r="I60" s="596" t="s">
        <v>182</v>
      </c>
      <c r="J60" s="597"/>
      <c r="L60" s="600" t="s">
        <v>179</v>
      </c>
      <c r="M60" s="600"/>
      <c r="N60" s="600"/>
    </row>
    <row r="61" spans="1:14" ht="30.75" hidden="1" customHeight="1" outlineLevel="1">
      <c r="I61" s="598">
        <f>(G58+L58)*313</f>
        <v>0</v>
      </c>
      <c r="J61" s="599"/>
    </row>
    <row r="62" spans="1:14" collapsed="1"/>
    <row r="63" spans="1:14" s="78" customFormat="1" ht="30" customHeight="1">
      <c r="A63" s="149"/>
      <c r="B63" s="585">
        <v>2016</v>
      </c>
      <c r="C63" s="585"/>
      <c r="D63" s="585"/>
      <c r="E63" s="585"/>
      <c r="F63" s="585"/>
      <c r="G63" s="585"/>
      <c r="H63" s="585"/>
      <c r="I63" s="585"/>
      <c r="J63" s="585"/>
      <c r="K63" s="585"/>
      <c r="L63" s="585"/>
      <c r="M63" s="585"/>
      <c r="N63" s="586"/>
    </row>
    <row r="64" spans="1:14" ht="30" hidden="1" customHeight="1" outlineLevel="1">
      <c r="A64" s="537">
        <v>2016</v>
      </c>
      <c r="B64" s="568" t="s">
        <v>160</v>
      </c>
      <c r="C64" s="570"/>
      <c r="D64" s="570"/>
      <c r="E64" s="570"/>
      <c r="F64" s="570"/>
      <c r="G64" s="570"/>
      <c r="H64" s="570"/>
      <c r="I64" s="570"/>
      <c r="J64" s="568" t="s">
        <v>161</v>
      </c>
      <c r="K64" s="570"/>
      <c r="L64" s="570"/>
      <c r="M64" s="570"/>
      <c r="N64" s="25"/>
    </row>
    <row r="65" spans="1:20" s="163" customFormat="1" ht="37.5" hidden="1" customHeight="1" outlineLevel="1">
      <c r="A65" s="537"/>
      <c r="B65" s="155" t="s">
        <v>162</v>
      </c>
      <c r="C65" s="161" t="s">
        <v>163</v>
      </c>
      <c r="D65" s="161" t="s">
        <v>164</v>
      </c>
      <c r="E65" s="161" t="s">
        <v>165</v>
      </c>
      <c r="F65" s="159" t="s">
        <v>84</v>
      </c>
      <c r="G65" s="155" t="s">
        <v>166</v>
      </c>
      <c r="H65" s="156" t="s">
        <v>167</v>
      </c>
      <c r="I65" s="172" t="s">
        <v>168</v>
      </c>
      <c r="J65" s="155" t="s">
        <v>169</v>
      </c>
      <c r="K65" s="161" t="s">
        <v>163</v>
      </c>
      <c r="L65" s="155" t="s">
        <v>166</v>
      </c>
      <c r="M65" s="160" t="s">
        <v>167</v>
      </c>
      <c r="N65" s="173" t="s">
        <v>168</v>
      </c>
    </row>
    <row r="66" spans="1:20" ht="21" hidden="1" customHeight="1" outlineLevel="1">
      <c r="A66" s="537"/>
      <c r="B66" s="96" t="s">
        <v>170</v>
      </c>
      <c r="C66" s="135"/>
      <c r="D66" s="229"/>
      <c r="E66" s="11"/>
      <c r="F66" s="57" t="e">
        <f t="shared" ref="F66:F72" si="4">E66/C66</f>
        <v>#DIV/0!</v>
      </c>
      <c r="G66" s="137"/>
      <c r="H66" s="53" t="e">
        <f>C66/Samantekt!G7</f>
        <v>#DIV/0!</v>
      </c>
      <c r="I66" s="24" t="e">
        <f>G66/Samantekt!G7</f>
        <v>#DIV/0!</v>
      </c>
      <c r="J66" s="13" t="s">
        <v>171</v>
      </c>
      <c r="K66" s="135"/>
      <c r="L66" s="142"/>
      <c r="M66" s="53" t="e">
        <f>K66/Samantekt!$G$7</f>
        <v>#DIV/0!</v>
      </c>
      <c r="N66" s="24" t="e">
        <f>L66/Samantekt!G7</f>
        <v>#DIV/0!</v>
      </c>
    </row>
    <row r="67" spans="1:20" ht="21" hidden="1" customHeight="1" outlineLevel="1">
      <c r="A67" s="537"/>
      <c r="B67" s="97" t="s">
        <v>172</v>
      </c>
      <c r="C67" s="135"/>
      <c r="D67" s="229"/>
      <c r="E67" s="11"/>
      <c r="F67" s="57" t="e">
        <f t="shared" si="4"/>
        <v>#DIV/0!</v>
      </c>
      <c r="G67" s="137"/>
      <c r="H67" s="53" t="e">
        <f>C67/Samantekt!G7</f>
        <v>#DIV/0!</v>
      </c>
      <c r="I67" s="24" t="e">
        <f>G67/Samantekt!G7</f>
        <v>#DIV/0!</v>
      </c>
      <c r="J67" s="15" t="s">
        <v>173</v>
      </c>
      <c r="K67" s="135"/>
      <c r="L67" s="142"/>
      <c r="M67" s="53" t="e">
        <f>K67/Samantekt!$G$7</f>
        <v>#DIV/0!</v>
      </c>
      <c r="N67" s="24" t="e">
        <f>L67/Samantekt!G7</f>
        <v>#DIV/0!</v>
      </c>
    </row>
    <row r="68" spans="1:20" ht="21" hidden="1" customHeight="1" outlineLevel="1">
      <c r="A68" s="537"/>
      <c r="B68" s="97" t="s">
        <v>174</v>
      </c>
      <c r="C68" s="135"/>
      <c r="D68" s="229"/>
      <c r="E68" s="11"/>
      <c r="F68" s="57" t="e">
        <f t="shared" si="4"/>
        <v>#DIV/0!</v>
      </c>
      <c r="G68" s="137"/>
      <c r="H68" s="53" t="e">
        <f>C68/Samantekt!G7</f>
        <v>#DIV/0!</v>
      </c>
      <c r="I68" s="24" t="e">
        <f>G68/Samantekt!G7</f>
        <v>#DIV/0!</v>
      </c>
      <c r="J68" s="22"/>
      <c r="K68" s="135"/>
      <c r="L68" s="142"/>
      <c r="M68" s="53" t="e">
        <f>K68/Samantekt!$G$7</f>
        <v>#DIV/0!</v>
      </c>
      <c r="N68" s="24" t="e">
        <f>L68/Samantekt!G7</f>
        <v>#DIV/0!</v>
      </c>
    </row>
    <row r="69" spans="1:20" ht="21" hidden="1" customHeight="1" outlineLevel="1">
      <c r="A69" s="537"/>
      <c r="B69" s="97" t="s">
        <v>175</v>
      </c>
      <c r="C69" s="135"/>
      <c r="D69" s="229"/>
      <c r="E69" s="11"/>
      <c r="F69" s="57" t="e">
        <f t="shared" si="4"/>
        <v>#DIV/0!</v>
      </c>
      <c r="G69" s="137"/>
      <c r="H69" s="53" t="e">
        <f>C69/Samantekt!G7</f>
        <v>#DIV/0!</v>
      </c>
      <c r="I69" s="24" t="e">
        <f>G69/Samantekt!G7</f>
        <v>#DIV/0!</v>
      </c>
      <c r="J69" s="13"/>
      <c r="K69" s="135"/>
      <c r="L69" s="142"/>
      <c r="M69" s="53" t="e">
        <f>K69/Samantekt!$G$7</f>
        <v>#DIV/0!</v>
      </c>
      <c r="N69" s="24" t="e">
        <f>L69/Samantekt!G7</f>
        <v>#DIV/0!</v>
      </c>
    </row>
    <row r="70" spans="1:20" ht="21" hidden="1" customHeight="1" outlineLevel="1">
      <c r="A70" s="537"/>
      <c r="B70" s="97" t="s">
        <v>176</v>
      </c>
      <c r="C70" s="135"/>
      <c r="D70" s="229"/>
      <c r="E70" s="11"/>
      <c r="F70" s="57" t="e">
        <f t="shared" si="4"/>
        <v>#DIV/0!</v>
      </c>
      <c r="G70" s="137"/>
      <c r="H70" s="53" t="e">
        <f>C70/Samantekt!G7</f>
        <v>#DIV/0!</v>
      </c>
      <c r="I70" s="24" t="e">
        <f>G70/Samantekt!G7</f>
        <v>#DIV/0!</v>
      </c>
      <c r="J70" s="13"/>
      <c r="K70" s="135"/>
      <c r="L70" s="142"/>
      <c r="M70" s="53" t="e">
        <f>K70/Samantekt!$G$7</f>
        <v>#DIV/0!</v>
      </c>
      <c r="N70" s="24" t="e">
        <f>L70/Samantekt!G7</f>
        <v>#DIV/0!</v>
      </c>
    </row>
    <row r="71" spans="1:20" ht="21" hidden="1" customHeight="1" outlineLevel="1">
      <c r="A71" s="537"/>
      <c r="B71" s="275" t="s">
        <v>177</v>
      </c>
      <c r="C71" s="135"/>
      <c r="D71" s="229"/>
      <c r="E71" s="11"/>
      <c r="F71" s="57" t="e">
        <f t="shared" si="4"/>
        <v>#DIV/0!</v>
      </c>
      <c r="G71" s="137"/>
      <c r="H71" s="53" t="e">
        <f>C71/Samantekt!G7</f>
        <v>#DIV/0!</v>
      </c>
      <c r="I71" s="24" t="e">
        <f>G71/Samantekt!G7</f>
        <v>#DIV/0!</v>
      </c>
      <c r="J71" s="13"/>
      <c r="K71" s="135"/>
      <c r="L71" s="142"/>
      <c r="M71" s="53" t="e">
        <f>K71/Samantekt!$G$7</f>
        <v>#DIV/0!</v>
      </c>
      <c r="N71" s="24" t="e">
        <f>L71/Samantekt!G7</f>
        <v>#DIV/0!</v>
      </c>
    </row>
    <row r="72" spans="1:20" ht="17.25" hidden="1" outlineLevel="1" thickBot="1">
      <c r="A72" s="537"/>
      <c r="B72" s="242" t="s">
        <v>88</v>
      </c>
      <c r="C72" s="244">
        <f>SUM(C66:C71)</f>
        <v>0</v>
      </c>
      <c r="D72" s="250">
        <f>SUM(D66:D71)</f>
        <v>0</v>
      </c>
      <c r="E72" s="237">
        <f>SUM(E66:E71)</f>
        <v>0</v>
      </c>
      <c r="F72" s="245" t="e">
        <f t="shared" si="4"/>
        <v>#DIV/0!</v>
      </c>
      <c r="G72" s="256">
        <f>SUM(G66:G70)</f>
        <v>0</v>
      </c>
      <c r="H72" s="257" t="e">
        <f>C72/Samantekt!G7</f>
        <v>#DIV/0!</v>
      </c>
      <c r="I72" s="258" t="e">
        <f>G72/Samantekt!G7</f>
        <v>#DIV/0!</v>
      </c>
      <c r="J72" s="243"/>
      <c r="K72" s="244">
        <f>SUM(K66:K71)</f>
        <v>0</v>
      </c>
      <c r="L72" s="259">
        <f>SUM(L66:L71)</f>
        <v>0</v>
      </c>
      <c r="M72" s="257" t="e">
        <f>K72/Samantekt!G7</f>
        <v>#DIV/0!</v>
      </c>
      <c r="N72" s="258" t="e">
        <f>L72/Samantekt!G7</f>
        <v>#DIV/0!</v>
      </c>
    </row>
    <row r="73" spans="1:20" ht="17.25" hidden="1" outlineLevel="1" thickTop="1"/>
    <row r="74" spans="1:20" ht="32.25" hidden="1" customHeight="1" outlineLevel="1">
      <c r="I74" s="596" t="s">
        <v>183</v>
      </c>
      <c r="J74" s="597"/>
      <c r="L74" s="600" t="s">
        <v>179</v>
      </c>
      <c r="M74" s="600"/>
      <c r="N74" s="600"/>
    </row>
    <row r="75" spans="1:20" ht="30.75" hidden="1" customHeight="1" outlineLevel="1">
      <c r="I75" s="598">
        <f>(G72+L72)*313</f>
        <v>0</v>
      </c>
      <c r="J75" s="599"/>
    </row>
    <row r="76" spans="1:20" collapsed="1"/>
    <row r="77" spans="1:20" s="78" customFormat="1" ht="30" customHeight="1">
      <c r="A77" s="149"/>
      <c r="B77" s="326">
        <v>2017</v>
      </c>
      <c r="C77" s="291"/>
      <c r="D77" s="291"/>
      <c r="E77" s="291"/>
      <c r="F77" s="291"/>
      <c r="G77" s="291"/>
      <c r="H77" s="291"/>
      <c r="I77" s="291"/>
      <c r="J77" s="291"/>
      <c r="K77" s="291"/>
      <c r="L77" s="291"/>
      <c r="M77" s="291"/>
      <c r="N77" s="150"/>
      <c r="O77" s="150"/>
      <c r="P77" s="150"/>
      <c r="Q77" s="150"/>
      <c r="R77" s="150"/>
      <c r="S77" s="150"/>
      <c r="T77" s="21"/>
    </row>
    <row r="78" spans="1:20" ht="30" customHeight="1" outlineLevel="1">
      <c r="A78" s="537">
        <v>2017</v>
      </c>
      <c r="B78" s="583" t="s">
        <v>160</v>
      </c>
      <c r="C78" s="583"/>
      <c r="D78" s="583"/>
      <c r="E78" s="583"/>
      <c r="F78" s="583"/>
      <c r="G78" s="583"/>
      <c r="H78" s="583"/>
      <c r="I78" s="583"/>
      <c r="J78" s="583"/>
      <c r="K78" s="583"/>
      <c r="L78" s="568" t="s">
        <v>161</v>
      </c>
      <c r="M78" s="568"/>
      <c r="N78" s="568"/>
      <c r="O78" s="568"/>
      <c r="P78" s="568"/>
      <c r="Q78" s="568"/>
      <c r="R78" s="568"/>
      <c r="S78" s="568"/>
    </row>
    <row r="79" spans="1:20" s="163" customFormat="1" ht="37.5" customHeight="1" outlineLevel="1">
      <c r="A79" s="537"/>
      <c r="B79" s="155" t="s">
        <v>184</v>
      </c>
      <c r="C79" s="476" t="s">
        <v>185</v>
      </c>
      <c r="D79" s="476" t="s">
        <v>166</v>
      </c>
      <c r="E79" s="463" t="s">
        <v>168</v>
      </c>
      <c r="F79" s="503"/>
      <c r="G79" s="502"/>
      <c r="H79" s="501"/>
      <c r="I79" s="197"/>
      <c r="J79" s="197"/>
      <c r="K79" s="506"/>
      <c r="L79" s="155" t="s">
        <v>169</v>
      </c>
      <c r="M79" s="161" t="s">
        <v>163</v>
      </c>
      <c r="N79" s="155" t="s">
        <v>166</v>
      </c>
      <c r="O79" s="160" t="s">
        <v>167</v>
      </c>
      <c r="P79" s="173" t="s">
        <v>168</v>
      </c>
      <c r="Q79" s="402" t="s">
        <v>186</v>
      </c>
      <c r="R79" s="402" t="s">
        <v>126</v>
      </c>
      <c r="S79" s="402" t="s">
        <v>187</v>
      </c>
    </row>
    <row r="80" spans="1:20" ht="21" customHeight="1" outlineLevel="1">
      <c r="A80" s="537"/>
      <c r="B80" s="97" t="s">
        <v>188</v>
      </c>
      <c r="C80" s="477"/>
      <c r="D80" s="474">
        <f>C80*0.00232</f>
        <v>0</v>
      </c>
      <c r="E80" s="485" t="e">
        <f>D80/Samantekt!$H$7</f>
        <v>#DIV/0!</v>
      </c>
      <c r="F80" s="491"/>
      <c r="G80" s="490"/>
      <c r="H80" s="197"/>
      <c r="I80" s="197"/>
      <c r="J80" s="197"/>
      <c r="K80" s="506"/>
      <c r="L80" s="13" t="s">
        <v>171</v>
      </c>
      <c r="M80" s="107"/>
      <c r="N80" s="368"/>
      <c r="O80" s="363" t="e">
        <f>M80/Samantekt!$H$7</f>
        <v>#DIV/0!</v>
      </c>
      <c r="P80" s="53" t="e">
        <f>N80/Samantekt!$H$7</f>
        <v>#DIV/0!</v>
      </c>
      <c r="Q80" s="484">
        <v>0</v>
      </c>
      <c r="R80" s="420" t="e">
        <f>1-(P83/Q80)</f>
        <v>#DIV/0!</v>
      </c>
      <c r="S80" s="484">
        <v>0</v>
      </c>
    </row>
    <row r="81" spans="1:19" ht="21" customHeight="1" outlineLevel="1">
      <c r="A81" s="537"/>
      <c r="B81" s="97" t="s">
        <v>189</v>
      </c>
      <c r="C81" s="107"/>
      <c r="D81" s="375">
        <f>C81*0.00263</f>
        <v>0</v>
      </c>
      <c r="E81" s="485" t="e">
        <f>D81/Samantekt!$H$7</f>
        <v>#DIV/0!</v>
      </c>
      <c r="F81" s="499"/>
      <c r="G81" s="490"/>
      <c r="H81" s="492"/>
      <c r="I81" s="197"/>
      <c r="J81" s="197"/>
      <c r="K81" s="506"/>
      <c r="L81" s="15" t="s">
        <v>173</v>
      </c>
      <c r="M81" s="107"/>
      <c r="N81" s="368"/>
      <c r="O81" s="363" t="e">
        <f>M81/Samantekt!$H$7</f>
        <v>#DIV/0!</v>
      </c>
      <c r="P81" s="53" t="e">
        <f>N81/Samantekt!$H$7</f>
        <v>#DIV/0!</v>
      </c>
      <c r="Q81" s="447"/>
      <c r="R81" s="447"/>
      <c r="S81" s="447"/>
    </row>
    <row r="82" spans="1:19" ht="21" customHeight="1" outlineLevel="1">
      <c r="A82" s="537"/>
      <c r="B82" s="97" t="s">
        <v>190</v>
      </c>
      <c r="C82" s="454">
        <v>0</v>
      </c>
      <c r="D82" s="376">
        <f>C82</f>
        <v>0</v>
      </c>
      <c r="E82" s="486">
        <f>D82</f>
        <v>0</v>
      </c>
      <c r="F82" s="500"/>
      <c r="G82" s="493"/>
      <c r="H82" s="489"/>
      <c r="I82" s="197"/>
      <c r="J82" s="197"/>
      <c r="K82" s="506"/>
      <c r="L82" s="13"/>
      <c r="M82" s="107"/>
      <c r="N82" s="368"/>
      <c r="O82" s="363"/>
      <c r="P82" s="53"/>
      <c r="Q82" s="447"/>
      <c r="R82" s="447"/>
      <c r="S82" s="447"/>
    </row>
    <row r="83" spans="1:19" ht="17.25" outlineLevel="1" thickBot="1">
      <c r="A83" s="537"/>
      <c r="B83" s="469" t="s">
        <v>191</v>
      </c>
      <c r="C83" s="107"/>
      <c r="D83" s="465"/>
      <c r="E83" s="487"/>
      <c r="F83" s="498"/>
      <c r="G83" s="488"/>
      <c r="H83" s="489"/>
      <c r="I83" s="197"/>
      <c r="J83" s="197"/>
      <c r="K83" s="506"/>
      <c r="L83" s="242"/>
      <c r="M83" s="372">
        <f>SUM(M80:M82)</f>
        <v>0</v>
      </c>
      <c r="N83" s="371">
        <f>SUM(N80:N82)</f>
        <v>0</v>
      </c>
      <c r="O83" s="370" t="e">
        <f>M83/Samantekt!H7</f>
        <v>#DIV/0!</v>
      </c>
      <c r="P83" s="257" t="e">
        <f>N83/Samantekt!H7</f>
        <v>#DIV/0!</v>
      </c>
      <c r="Q83" s="450"/>
      <c r="R83" s="453"/>
      <c r="S83" s="451"/>
    </row>
    <row r="84" spans="1:19" ht="21" customHeight="1" outlineLevel="1" thickTop="1" thickBot="1">
      <c r="A84" s="537"/>
      <c r="B84" s="396" t="s">
        <v>88</v>
      </c>
      <c r="C84" s="372">
        <f>SUM(C80:C83)</f>
        <v>0</v>
      </c>
      <c r="D84" s="466">
        <f>SUM(D80:D83)</f>
        <v>0</v>
      </c>
      <c r="E84" s="497" t="e">
        <f>D84/Samantekt!H7</f>
        <v>#DIV/0!</v>
      </c>
      <c r="F84" s="465"/>
      <c r="G84" s="496"/>
      <c r="H84" s="494"/>
      <c r="I84" s="197"/>
      <c r="J84" s="197"/>
      <c r="K84" s="506"/>
    </row>
    <row r="85" spans="1:19" ht="15" customHeight="1" outlineLevel="1" thickTop="1">
      <c r="A85" s="537"/>
      <c r="B85" s="459"/>
      <c r="C85" s="459"/>
      <c r="D85" s="459"/>
      <c r="E85" s="459"/>
      <c r="F85" s="460"/>
      <c r="G85" s="459"/>
      <c r="H85" s="495"/>
      <c r="I85" s="461"/>
      <c r="J85" s="461"/>
      <c r="K85" s="461"/>
      <c r="M85" s="21"/>
      <c r="N85" s="595" t="s">
        <v>179</v>
      </c>
      <c r="O85" s="595"/>
      <c r="P85" s="595"/>
      <c r="Q85" s="595"/>
    </row>
    <row r="86" spans="1:19" ht="39.75" customHeight="1" outlineLevel="1">
      <c r="A86" s="537"/>
      <c r="B86" s="155" t="s">
        <v>192</v>
      </c>
      <c r="C86" s="475" t="s">
        <v>193</v>
      </c>
      <c r="D86" s="476" t="s">
        <v>194</v>
      </c>
      <c r="E86" s="321" t="s">
        <v>195</v>
      </c>
      <c r="F86" s="314" t="s">
        <v>166</v>
      </c>
      <c r="G86" s="281" t="s">
        <v>167</v>
      </c>
      <c r="H86" s="463" t="s">
        <v>168</v>
      </c>
      <c r="I86" s="402" t="s">
        <v>196</v>
      </c>
      <c r="J86" s="402" t="s">
        <v>126</v>
      </c>
      <c r="K86" s="433" t="s">
        <v>197</v>
      </c>
      <c r="M86" s="21"/>
      <c r="N86" s="595"/>
      <c r="O86" s="595"/>
      <c r="P86" s="595"/>
      <c r="Q86" s="595"/>
    </row>
    <row r="87" spans="1:19" ht="21" customHeight="1" outlineLevel="1">
      <c r="A87" s="537"/>
      <c r="B87" s="96" t="s">
        <v>198</v>
      </c>
      <c r="C87" s="477"/>
      <c r="D87" s="478"/>
      <c r="E87" s="377"/>
      <c r="F87" s="375">
        <f>C87*0.00019</f>
        <v>0</v>
      </c>
      <c r="G87" s="365" t="e">
        <f>C87/Samantekt!$H$7</f>
        <v>#DIV/0!</v>
      </c>
      <c r="H87" s="53" t="e">
        <f>F87/Samantekt!$H$7</f>
        <v>#DIV/0!</v>
      </c>
      <c r="I87" s="452">
        <v>0</v>
      </c>
      <c r="J87" s="413" t="e">
        <f>1-((H92+E84)/I87)</f>
        <v>#DIV/0!</v>
      </c>
      <c r="K87" s="505">
        <v>0</v>
      </c>
      <c r="L87" s="504"/>
    </row>
    <row r="88" spans="1:19" outlineLevel="1">
      <c r="A88" s="537"/>
      <c r="B88" s="96" t="s">
        <v>199</v>
      </c>
      <c r="C88" s="367"/>
      <c r="D88" s="118"/>
      <c r="E88" s="65"/>
      <c r="F88" s="376">
        <v>0</v>
      </c>
      <c r="G88" s="365" t="e">
        <f>D88/Samantekt!$H$7</f>
        <v>#DIV/0!</v>
      </c>
      <c r="H88" s="53" t="e">
        <f>F88/Samantekt!$H$7</f>
        <v>#DIV/0!</v>
      </c>
      <c r="I88" s="470"/>
      <c r="J88" s="473"/>
      <c r="K88" s="471"/>
    </row>
    <row r="89" spans="1:19" outlineLevel="1">
      <c r="A89" s="537"/>
      <c r="B89" s="97" t="s">
        <v>200</v>
      </c>
      <c r="C89" s="107"/>
      <c r="D89" s="454"/>
      <c r="E89" s="57"/>
      <c r="F89" s="375">
        <f>C89*0.00019</f>
        <v>0</v>
      </c>
      <c r="G89" s="365" t="e">
        <f>C89/Samantekt!$H$7</f>
        <v>#DIV/0!</v>
      </c>
      <c r="H89" s="53" t="e">
        <f>F89/Samantekt!$H$7</f>
        <v>#DIV/0!</v>
      </c>
      <c r="I89" s="447"/>
      <c r="J89" s="472"/>
      <c r="K89" s="448"/>
    </row>
    <row r="90" spans="1:19" outlineLevel="1">
      <c r="A90" s="537"/>
      <c r="B90" s="96" t="s">
        <v>201</v>
      </c>
      <c r="C90" s="367"/>
      <c r="D90" s="118"/>
      <c r="E90" s="455"/>
      <c r="F90" s="375">
        <v>0</v>
      </c>
      <c r="G90" s="365" t="e">
        <f>D90/Samantekt!$H$7</f>
        <v>#DIV/0!</v>
      </c>
      <c r="H90" s="53" t="e">
        <f>F90/Samantekt!$H$7</f>
        <v>#DIV/0!</v>
      </c>
      <c r="I90" s="447"/>
      <c r="J90" s="447"/>
      <c r="K90" s="448"/>
    </row>
    <row r="91" spans="1:19" outlineLevel="1">
      <c r="A91" s="537"/>
      <c r="B91" s="97" t="s">
        <v>191</v>
      </c>
      <c r="C91" s="107"/>
      <c r="D91" s="118"/>
      <c r="E91" s="377"/>
      <c r="F91" s="374"/>
      <c r="G91" s="457"/>
      <c r="H91" s="462"/>
      <c r="I91" s="464"/>
      <c r="J91" s="449"/>
      <c r="K91" s="448"/>
      <c r="M91" s="21"/>
      <c r="N91" s="59"/>
      <c r="O91" s="94"/>
    </row>
    <row r="92" spans="1:19" ht="17.25" outlineLevel="1" thickBot="1">
      <c r="A92" s="537"/>
      <c r="B92" s="481" t="s">
        <v>88</v>
      </c>
      <c r="C92" s="400">
        <f>SUM(C87:C91)</f>
        <v>0</v>
      </c>
      <c r="D92" s="467">
        <f>SUM(D87:D91)</f>
        <v>0</v>
      </c>
      <c r="E92" s="468" t="e">
        <f>D92/(C92+D92)</f>
        <v>#DIV/0!</v>
      </c>
      <c r="F92" s="373">
        <f>SUM(F87:F91)</f>
        <v>0</v>
      </c>
      <c r="G92" s="456" t="e">
        <f>(C92+D92)/Samantekt!H7</f>
        <v>#DIV/0!</v>
      </c>
      <c r="H92" s="458" t="e">
        <f>F92/Samantekt!H7</f>
        <v>#DIV/0!</v>
      </c>
      <c r="I92" s="482"/>
      <c r="J92" s="453"/>
      <c r="K92" s="453"/>
      <c r="L92" s="504"/>
      <c r="M92" s="21"/>
      <c r="N92" s="59"/>
      <c r="O92" s="94"/>
    </row>
    <row r="93" spans="1:19" ht="17.25" outlineLevel="1" thickTop="1">
      <c r="A93" s="479"/>
      <c r="B93" s="483"/>
      <c r="C93" s="337"/>
      <c r="D93" s="480"/>
      <c r="E93" s="86"/>
      <c r="F93" s="337"/>
      <c r="G93" s="101"/>
      <c r="I93" s="336"/>
      <c r="J93" s="336"/>
      <c r="K93" s="336"/>
      <c r="M93" s="21"/>
      <c r="N93" s="59"/>
      <c r="O93" s="94"/>
    </row>
    <row r="94" spans="1:19" ht="35.25" customHeight="1" outlineLevel="1">
      <c r="A94" s="479"/>
      <c r="B94" s="336"/>
      <c r="C94" s="337"/>
      <c r="D94" s="480"/>
      <c r="E94" s="86"/>
      <c r="F94" s="337"/>
      <c r="G94" s="596" t="s">
        <v>202</v>
      </c>
      <c r="H94" s="597"/>
      <c r="I94" s="336"/>
      <c r="J94" s="336"/>
      <c r="K94" s="336"/>
      <c r="M94" s="21"/>
      <c r="N94" s="59"/>
      <c r="O94" s="94"/>
    </row>
    <row r="95" spans="1:19" ht="30" outlineLevel="1">
      <c r="A95" s="479"/>
      <c r="B95" s="336"/>
      <c r="C95" s="337"/>
      <c r="D95" s="480"/>
      <c r="E95" s="86"/>
      <c r="F95" s="337"/>
      <c r="G95" s="598">
        <f>(D84+F92+N83)*313</f>
        <v>0</v>
      </c>
      <c r="H95" s="599"/>
      <c r="I95" s="336"/>
      <c r="J95" s="336"/>
      <c r="K95" s="336"/>
      <c r="M95" s="21"/>
      <c r="N95" s="59"/>
      <c r="O95" s="94"/>
    </row>
    <row r="96" spans="1:19">
      <c r="A96" s="479"/>
      <c r="F96" s="21"/>
      <c r="H96" s="21"/>
      <c r="I96" s="21"/>
    </row>
    <row r="97" spans="1:20" s="78" customFormat="1" ht="30" customHeight="1">
      <c r="A97" s="149"/>
      <c r="B97" s="326">
        <v>2018</v>
      </c>
      <c r="C97" s="291"/>
      <c r="D97" s="291"/>
      <c r="E97" s="291"/>
      <c r="F97" s="291"/>
      <c r="G97" s="291"/>
      <c r="H97" s="291"/>
      <c r="I97" s="291"/>
      <c r="J97" s="291"/>
      <c r="K97" s="291"/>
      <c r="L97" s="291"/>
      <c r="M97" s="291"/>
      <c r="N97" s="150"/>
      <c r="O97" s="150"/>
      <c r="P97" s="150"/>
      <c r="Q97" s="150"/>
      <c r="R97" s="150"/>
      <c r="S97" s="150"/>
      <c r="T97" s="21"/>
    </row>
    <row r="98" spans="1:20" ht="30" hidden="1" customHeight="1" outlineLevel="1">
      <c r="A98" s="537">
        <v>2018</v>
      </c>
      <c r="B98" s="583" t="s">
        <v>160</v>
      </c>
      <c r="C98" s="583"/>
      <c r="D98" s="583"/>
      <c r="E98" s="583"/>
      <c r="F98" s="583"/>
      <c r="G98" s="583"/>
      <c r="H98" s="583"/>
      <c r="I98" s="583"/>
      <c r="J98" s="583"/>
      <c r="K98" s="583"/>
      <c r="L98" s="568" t="s">
        <v>161</v>
      </c>
      <c r="M98" s="568"/>
      <c r="N98" s="568"/>
      <c r="O98" s="568"/>
      <c r="P98" s="568"/>
      <c r="Q98" s="568"/>
      <c r="R98" s="568"/>
      <c r="S98" s="568"/>
    </row>
    <row r="99" spans="1:20" s="163" customFormat="1" ht="37.5" hidden="1" customHeight="1" outlineLevel="1">
      <c r="A99" s="537"/>
      <c r="B99" s="155" t="s">
        <v>184</v>
      </c>
      <c r="C99" s="476" t="s">
        <v>185</v>
      </c>
      <c r="D99" s="476" t="s">
        <v>166</v>
      </c>
      <c r="E99" s="463" t="s">
        <v>168</v>
      </c>
      <c r="F99" s="503"/>
      <c r="G99" s="502"/>
      <c r="H99" s="501"/>
      <c r="I99" s="197"/>
      <c r="J99" s="197"/>
      <c r="K99" s="506"/>
      <c r="L99" s="155" t="s">
        <v>169</v>
      </c>
      <c r="M99" s="161" t="s">
        <v>163</v>
      </c>
      <c r="N99" s="155" t="s">
        <v>166</v>
      </c>
      <c r="O99" s="160" t="s">
        <v>167</v>
      </c>
      <c r="P99" s="173" t="s">
        <v>168</v>
      </c>
      <c r="Q99" s="402" t="s">
        <v>187</v>
      </c>
      <c r="R99" s="402" t="s">
        <v>130</v>
      </c>
      <c r="S99" s="402" t="s">
        <v>203</v>
      </c>
    </row>
    <row r="100" spans="1:20" ht="21" hidden="1" customHeight="1" outlineLevel="1">
      <c r="A100" s="537"/>
      <c r="B100" s="97" t="s">
        <v>188</v>
      </c>
      <c r="C100" s="477"/>
      <c r="D100" s="474">
        <f>C100*0.00232</f>
        <v>0</v>
      </c>
      <c r="E100" s="485" t="e">
        <f>D100/Samantekt!$H$7</f>
        <v>#DIV/0!</v>
      </c>
      <c r="F100" s="491"/>
      <c r="G100" s="490"/>
      <c r="H100" s="197"/>
      <c r="I100" s="197"/>
      <c r="J100" s="197"/>
      <c r="K100" s="506"/>
      <c r="L100" s="13" t="s">
        <v>171</v>
      </c>
      <c r="M100" s="107"/>
      <c r="N100" s="368"/>
      <c r="O100" s="363" t="e">
        <f>M100/Samantekt!$H$7</f>
        <v>#DIV/0!</v>
      </c>
      <c r="P100" s="53" t="e">
        <f>N100/Samantekt!$H$7</f>
        <v>#DIV/0!</v>
      </c>
      <c r="Q100" s="484">
        <v>0</v>
      </c>
      <c r="R100" s="420" t="e">
        <f>1-((N100+N101)/Q100)</f>
        <v>#DIV/0!</v>
      </c>
      <c r="S100" s="484">
        <v>0</v>
      </c>
    </row>
    <row r="101" spans="1:20" ht="21" hidden="1" customHeight="1" outlineLevel="1">
      <c r="A101" s="537"/>
      <c r="B101" s="97" t="s">
        <v>189</v>
      </c>
      <c r="C101" s="107"/>
      <c r="D101" s="375">
        <f>C101*0.00263</f>
        <v>0</v>
      </c>
      <c r="E101" s="485" t="e">
        <f>D101/Samantekt!$H$7</f>
        <v>#DIV/0!</v>
      </c>
      <c r="F101" s="499"/>
      <c r="G101" s="490"/>
      <c r="H101" s="492"/>
      <c r="I101" s="197"/>
      <c r="J101" s="197"/>
      <c r="K101" s="506"/>
      <c r="L101" s="15" t="s">
        <v>173</v>
      </c>
      <c r="M101" s="107"/>
      <c r="N101" s="368"/>
      <c r="O101" s="363" t="e">
        <f>M101/Samantekt!$H$7</f>
        <v>#DIV/0!</v>
      </c>
      <c r="P101" s="53" t="e">
        <f>N101/Samantekt!$H$7</f>
        <v>#DIV/0!</v>
      </c>
      <c r="Q101" s="447"/>
      <c r="R101" s="447"/>
      <c r="S101" s="447"/>
    </row>
    <row r="102" spans="1:20" ht="21" hidden="1" customHeight="1" outlineLevel="1">
      <c r="A102" s="537"/>
      <c r="B102" s="97" t="s">
        <v>190</v>
      </c>
      <c r="C102" s="454"/>
      <c r="D102" s="376">
        <f>C102</f>
        <v>0</v>
      </c>
      <c r="E102" s="486">
        <f>D102</f>
        <v>0</v>
      </c>
      <c r="F102" s="500"/>
      <c r="G102" s="493"/>
      <c r="H102" s="489"/>
      <c r="I102" s="197"/>
      <c r="J102" s="197"/>
      <c r="K102" s="506"/>
      <c r="L102" s="13"/>
      <c r="M102" s="107"/>
      <c r="N102" s="368"/>
      <c r="O102" s="363"/>
      <c r="P102" s="53"/>
      <c r="Q102" s="447"/>
      <c r="R102" s="447"/>
      <c r="S102" s="447"/>
    </row>
    <row r="103" spans="1:20" ht="17.25" hidden="1" outlineLevel="1" thickBot="1">
      <c r="A103" s="537"/>
      <c r="B103" s="469" t="s">
        <v>191</v>
      </c>
      <c r="C103" s="107"/>
      <c r="D103" s="465"/>
      <c r="E103" s="487"/>
      <c r="F103" s="498"/>
      <c r="G103" s="488"/>
      <c r="H103" s="489"/>
      <c r="I103" s="197"/>
      <c r="J103" s="197"/>
      <c r="K103" s="506"/>
      <c r="L103" s="242"/>
      <c r="M103" s="372">
        <f>SUM(M100:M102)</f>
        <v>0</v>
      </c>
      <c r="N103" s="371">
        <f>SUM(N100:N102)</f>
        <v>0</v>
      </c>
      <c r="O103" s="370" t="e">
        <f>M103/Samantekt!I7</f>
        <v>#DIV/0!</v>
      </c>
      <c r="P103" s="257" t="e">
        <f>N103/Samantekt!I7</f>
        <v>#DIV/0!</v>
      </c>
      <c r="Q103" s="450"/>
      <c r="R103" s="453"/>
      <c r="S103" s="451"/>
    </row>
    <row r="104" spans="1:20" ht="21" hidden="1" customHeight="1" outlineLevel="1" thickTop="1" thickBot="1">
      <c r="A104" s="537"/>
      <c r="B104" s="396" t="s">
        <v>88</v>
      </c>
      <c r="C104" s="372">
        <f>SUM(C100:C103)</f>
        <v>0</v>
      </c>
      <c r="D104" s="466">
        <f>SUM(D100:D103)</f>
        <v>0</v>
      </c>
      <c r="E104" s="497" t="e">
        <f>D104/Samantekt!I7</f>
        <v>#DIV/0!</v>
      </c>
      <c r="F104" s="465"/>
      <c r="G104" s="496"/>
      <c r="H104" s="494"/>
      <c r="I104" s="197"/>
      <c r="J104" s="197"/>
      <c r="K104" s="506"/>
    </row>
    <row r="105" spans="1:20" ht="15" hidden="1" customHeight="1" outlineLevel="1" thickTop="1">
      <c r="A105" s="537"/>
      <c r="B105" s="459"/>
      <c r="C105" s="459"/>
      <c r="D105" s="459"/>
      <c r="E105" s="459"/>
      <c r="F105" s="460"/>
      <c r="G105" s="459"/>
      <c r="H105" s="495"/>
      <c r="I105" s="461"/>
      <c r="J105" s="461"/>
      <c r="K105" s="461"/>
      <c r="M105" s="21"/>
      <c r="N105" s="595" t="s">
        <v>179</v>
      </c>
      <c r="O105" s="595"/>
      <c r="P105" s="595"/>
      <c r="Q105" s="595"/>
    </row>
    <row r="106" spans="1:20" ht="39.75" hidden="1" customHeight="1" outlineLevel="1">
      <c r="A106" s="537"/>
      <c r="B106" s="155" t="s">
        <v>192</v>
      </c>
      <c r="C106" s="475" t="s">
        <v>193</v>
      </c>
      <c r="D106" s="476" t="s">
        <v>194</v>
      </c>
      <c r="E106" s="321" t="s">
        <v>195</v>
      </c>
      <c r="F106" s="314" t="s">
        <v>166</v>
      </c>
      <c r="G106" s="281" t="s">
        <v>167</v>
      </c>
      <c r="H106" s="463" t="s">
        <v>168</v>
      </c>
      <c r="I106" s="402" t="s">
        <v>204</v>
      </c>
      <c r="J106" s="402" t="s">
        <v>130</v>
      </c>
      <c r="K106" s="433" t="s">
        <v>205</v>
      </c>
      <c r="M106" s="21"/>
      <c r="N106" s="595"/>
      <c r="O106" s="595"/>
      <c r="P106" s="595"/>
      <c r="Q106" s="595"/>
    </row>
    <row r="107" spans="1:20" ht="21" hidden="1" customHeight="1" outlineLevel="1">
      <c r="A107" s="537"/>
      <c r="B107" s="96" t="s">
        <v>198</v>
      </c>
      <c r="C107" s="477"/>
      <c r="D107" s="478"/>
      <c r="E107" s="377"/>
      <c r="F107" s="375">
        <f>C107*0.00019</f>
        <v>0</v>
      </c>
      <c r="G107" s="365" t="e">
        <f>C107/Samantekt!$H$7</f>
        <v>#DIV/0!</v>
      </c>
      <c r="H107" s="53" t="e">
        <f>F107/Samantekt!$H$7</f>
        <v>#DIV/0!</v>
      </c>
      <c r="I107" s="452">
        <f>K87</f>
        <v>0</v>
      </c>
      <c r="J107" s="413" t="e">
        <f>1-((H112+E104)/I107)</f>
        <v>#DIV/0!</v>
      </c>
      <c r="K107" s="505">
        <v>0</v>
      </c>
      <c r="L107" s="504"/>
    </row>
    <row r="108" spans="1:20" hidden="1" outlineLevel="1">
      <c r="A108" s="537"/>
      <c r="B108" s="96" t="s">
        <v>199</v>
      </c>
      <c r="C108" s="367"/>
      <c r="D108" s="118"/>
      <c r="E108" s="65"/>
      <c r="F108" s="376">
        <v>0</v>
      </c>
      <c r="G108" s="365" t="e">
        <f>D108/Samantekt!$H$7</f>
        <v>#DIV/0!</v>
      </c>
      <c r="H108" s="53" t="e">
        <f>F108/Samantekt!$H$7</f>
        <v>#DIV/0!</v>
      </c>
      <c r="I108" s="470"/>
      <c r="J108" s="473"/>
      <c r="K108" s="471"/>
    </row>
    <row r="109" spans="1:20" hidden="1" outlineLevel="1">
      <c r="A109" s="537"/>
      <c r="B109" s="97" t="s">
        <v>200</v>
      </c>
      <c r="C109" s="107"/>
      <c r="D109" s="454"/>
      <c r="E109" s="57"/>
      <c r="F109" s="375">
        <f>C109*0.00019</f>
        <v>0</v>
      </c>
      <c r="G109" s="365" t="e">
        <f>C109/Samantekt!$H$7</f>
        <v>#DIV/0!</v>
      </c>
      <c r="H109" s="53" t="e">
        <f>F109/Samantekt!$H$7</f>
        <v>#DIV/0!</v>
      </c>
      <c r="I109" s="447"/>
      <c r="J109" s="472"/>
      <c r="K109" s="448"/>
    </row>
    <row r="110" spans="1:20" hidden="1" outlineLevel="1">
      <c r="A110" s="537"/>
      <c r="B110" s="96" t="s">
        <v>201</v>
      </c>
      <c r="C110" s="367"/>
      <c r="D110" s="118"/>
      <c r="E110" s="455"/>
      <c r="F110" s="375">
        <v>0</v>
      </c>
      <c r="G110" s="365" t="e">
        <f>D110/Samantekt!$H$7</f>
        <v>#DIV/0!</v>
      </c>
      <c r="H110" s="53" t="e">
        <f>F110/Samantekt!$H$7</f>
        <v>#DIV/0!</v>
      </c>
      <c r="I110" s="447"/>
      <c r="J110" s="447"/>
      <c r="K110" s="448"/>
    </row>
    <row r="111" spans="1:20" hidden="1" outlineLevel="1">
      <c r="A111" s="537"/>
      <c r="B111" s="97" t="s">
        <v>191</v>
      </c>
      <c r="C111" s="107"/>
      <c r="D111" s="118"/>
      <c r="E111" s="377"/>
      <c r="F111" s="374"/>
      <c r="G111" s="457"/>
      <c r="H111" s="462"/>
      <c r="I111" s="464"/>
      <c r="J111" s="449"/>
      <c r="K111" s="448"/>
      <c r="M111" s="21"/>
      <c r="N111" s="59"/>
      <c r="O111" s="94"/>
    </row>
    <row r="112" spans="1:20" ht="17.25" hidden="1" outlineLevel="1" thickBot="1">
      <c r="A112" s="537"/>
      <c r="B112" s="481" t="s">
        <v>88</v>
      </c>
      <c r="C112" s="400">
        <f>SUM(C107:C111)</f>
        <v>0</v>
      </c>
      <c r="D112" s="467">
        <f>SUM(D107:D111)</f>
        <v>0</v>
      </c>
      <c r="E112" s="468" t="e">
        <f>D112/(C112+D112)</f>
        <v>#DIV/0!</v>
      </c>
      <c r="F112" s="373">
        <f>SUM(F107:F111)</f>
        <v>0</v>
      </c>
      <c r="G112" s="456" t="e">
        <f>(C112+D112)/Samantekt!I7</f>
        <v>#DIV/0!</v>
      </c>
      <c r="H112" s="458" t="e">
        <f>F112/Samantekt!I7</f>
        <v>#DIV/0!</v>
      </c>
      <c r="I112" s="482"/>
      <c r="J112" s="453"/>
      <c r="K112" s="453"/>
      <c r="L112" s="504"/>
      <c r="M112" s="21"/>
      <c r="N112" s="59"/>
      <c r="O112" s="94"/>
    </row>
    <row r="113" spans="1:20" ht="17.25" hidden="1" outlineLevel="1" thickTop="1">
      <c r="A113" s="479"/>
      <c r="B113" s="483"/>
      <c r="C113" s="337"/>
      <c r="D113" s="480"/>
      <c r="E113" s="86"/>
      <c r="F113" s="337"/>
      <c r="G113" s="101"/>
      <c r="I113" s="336"/>
      <c r="J113" s="336"/>
      <c r="K113" s="336"/>
      <c r="M113" s="21"/>
      <c r="N113" s="59"/>
      <c r="O113" s="94"/>
    </row>
    <row r="114" spans="1:20" ht="35.25" hidden="1" customHeight="1" outlineLevel="1">
      <c r="A114" s="479"/>
      <c r="B114" s="336"/>
      <c r="C114" s="337"/>
      <c r="D114" s="480"/>
      <c r="E114" s="86"/>
      <c r="F114" s="337"/>
      <c r="G114" s="596" t="s">
        <v>206</v>
      </c>
      <c r="H114" s="597"/>
      <c r="I114" s="336"/>
      <c r="J114" s="336"/>
      <c r="K114" s="336"/>
      <c r="M114" s="21"/>
      <c r="N114" s="59"/>
      <c r="O114" s="94"/>
    </row>
    <row r="115" spans="1:20" ht="30" hidden="1" outlineLevel="1">
      <c r="A115" s="479"/>
      <c r="B115" s="336"/>
      <c r="C115" s="337"/>
      <c r="D115" s="480"/>
      <c r="E115" s="86"/>
      <c r="F115" s="337"/>
      <c r="G115" s="598">
        <f>(D104+F112+N103)*313</f>
        <v>0</v>
      </c>
      <c r="H115" s="599"/>
      <c r="I115" s="336"/>
      <c r="J115" s="336"/>
      <c r="K115" s="336"/>
      <c r="M115" s="21"/>
      <c r="N115" s="59"/>
      <c r="O115" s="94"/>
    </row>
    <row r="116" spans="1:20" collapsed="1">
      <c r="A116" s="479"/>
      <c r="F116" s="21"/>
      <c r="H116" s="21"/>
      <c r="I116" s="21"/>
    </row>
    <row r="117" spans="1:20" s="78" customFormat="1" ht="30" customHeight="1">
      <c r="A117" s="149"/>
      <c r="B117" s="326">
        <v>2019</v>
      </c>
      <c r="C117" s="291"/>
      <c r="D117" s="291"/>
      <c r="E117" s="291"/>
      <c r="F117" s="291"/>
      <c r="G117" s="291"/>
      <c r="H117" s="291"/>
      <c r="I117" s="291"/>
      <c r="J117" s="291"/>
      <c r="K117" s="291"/>
      <c r="L117" s="291"/>
      <c r="M117" s="291"/>
      <c r="N117" s="150"/>
      <c r="O117" s="150"/>
      <c r="P117" s="150"/>
      <c r="Q117" s="150"/>
      <c r="R117" s="150"/>
      <c r="S117" s="150"/>
      <c r="T117" s="21"/>
    </row>
    <row r="118" spans="1:20" ht="30" hidden="1" customHeight="1" outlineLevel="1">
      <c r="A118" s="537">
        <v>2019</v>
      </c>
      <c r="B118" s="583" t="s">
        <v>160</v>
      </c>
      <c r="C118" s="583"/>
      <c r="D118" s="583"/>
      <c r="E118" s="583"/>
      <c r="F118" s="583"/>
      <c r="G118" s="583"/>
      <c r="H118" s="583"/>
      <c r="I118" s="583"/>
      <c r="J118" s="583"/>
      <c r="K118" s="583"/>
      <c r="L118" s="568" t="s">
        <v>161</v>
      </c>
      <c r="M118" s="568"/>
      <c r="N118" s="568"/>
      <c r="O118" s="568"/>
      <c r="P118" s="568"/>
      <c r="Q118" s="568"/>
      <c r="R118" s="568"/>
      <c r="S118" s="568"/>
    </row>
    <row r="119" spans="1:20" s="163" customFormat="1" ht="37.5" hidden="1" customHeight="1" outlineLevel="1">
      <c r="A119" s="537"/>
      <c r="B119" s="155" t="s">
        <v>184</v>
      </c>
      <c r="C119" s="476" t="s">
        <v>185</v>
      </c>
      <c r="D119" s="476" t="s">
        <v>166</v>
      </c>
      <c r="E119" s="463" t="s">
        <v>168</v>
      </c>
      <c r="F119" s="503"/>
      <c r="G119" s="502"/>
      <c r="H119" s="501"/>
      <c r="I119" s="197"/>
      <c r="J119" s="197"/>
      <c r="K119" s="506"/>
      <c r="L119" s="155" t="s">
        <v>169</v>
      </c>
      <c r="M119" s="161" t="s">
        <v>163</v>
      </c>
      <c r="N119" s="155" t="s">
        <v>166</v>
      </c>
      <c r="O119" s="160" t="s">
        <v>167</v>
      </c>
      <c r="P119" s="173" t="s">
        <v>168</v>
      </c>
      <c r="Q119" s="402" t="s">
        <v>203</v>
      </c>
      <c r="R119" s="402" t="s">
        <v>133</v>
      </c>
      <c r="S119" s="402" t="s">
        <v>207</v>
      </c>
    </row>
    <row r="120" spans="1:20" ht="21" hidden="1" customHeight="1" outlineLevel="1">
      <c r="A120" s="537"/>
      <c r="B120" s="97" t="s">
        <v>188</v>
      </c>
      <c r="C120" s="477"/>
      <c r="D120" s="474">
        <f>C120*0.00232</f>
        <v>0</v>
      </c>
      <c r="E120" s="485" t="e">
        <f>D120/Samantekt!$H$7</f>
        <v>#DIV/0!</v>
      </c>
      <c r="F120" s="491"/>
      <c r="G120" s="490"/>
      <c r="H120" s="197"/>
      <c r="I120" s="197"/>
      <c r="J120" s="197"/>
      <c r="K120" s="506"/>
      <c r="L120" s="13" t="s">
        <v>171</v>
      </c>
      <c r="M120" s="107"/>
      <c r="N120" s="368"/>
      <c r="O120" s="363" t="e">
        <f>M120/Samantekt!$H$7</f>
        <v>#DIV/0!</v>
      </c>
      <c r="P120" s="53" t="e">
        <f>N120/Samantekt!$H$7</f>
        <v>#DIV/0!</v>
      </c>
      <c r="Q120" s="484">
        <v>0</v>
      </c>
      <c r="R120" s="420" t="e">
        <f>1-((N120+N121)/Q120)</f>
        <v>#DIV/0!</v>
      </c>
      <c r="S120" s="484">
        <v>0</v>
      </c>
    </row>
    <row r="121" spans="1:20" ht="21" hidden="1" customHeight="1" outlineLevel="1">
      <c r="A121" s="537"/>
      <c r="B121" s="97" t="s">
        <v>189</v>
      </c>
      <c r="C121" s="107"/>
      <c r="D121" s="375">
        <f>C121*0.00263</f>
        <v>0</v>
      </c>
      <c r="E121" s="485" t="e">
        <f>D121/Samantekt!$H$7</f>
        <v>#DIV/0!</v>
      </c>
      <c r="F121" s="499"/>
      <c r="G121" s="490"/>
      <c r="H121" s="492"/>
      <c r="I121" s="197"/>
      <c r="J121" s="197"/>
      <c r="K121" s="506"/>
      <c r="L121" s="15" t="s">
        <v>173</v>
      </c>
      <c r="M121" s="107"/>
      <c r="N121" s="368"/>
      <c r="O121" s="363" t="e">
        <f>M121/Samantekt!$H$7</f>
        <v>#DIV/0!</v>
      </c>
      <c r="P121" s="53" t="e">
        <f>N121/Samantekt!$H$7</f>
        <v>#DIV/0!</v>
      </c>
      <c r="Q121" s="447"/>
      <c r="R121" s="447"/>
      <c r="S121" s="447"/>
    </row>
    <row r="122" spans="1:20" ht="21" hidden="1" customHeight="1" outlineLevel="1">
      <c r="A122" s="537"/>
      <c r="B122" s="97" t="s">
        <v>190</v>
      </c>
      <c r="C122" s="454"/>
      <c r="D122" s="376">
        <f>C122</f>
        <v>0</v>
      </c>
      <c r="E122" s="486">
        <f>D122</f>
        <v>0</v>
      </c>
      <c r="F122" s="500"/>
      <c r="G122" s="493"/>
      <c r="H122" s="489"/>
      <c r="I122" s="197"/>
      <c r="J122" s="197"/>
      <c r="K122" s="506"/>
      <c r="L122" s="13"/>
      <c r="M122" s="107"/>
      <c r="N122" s="368"/>
      <c r="O122" s="363"/>
      <c r="P122" s="53"/>
      <c r="Q122" s="447"/>
      <c r="R122" s="447"/>
      <c r="S122" s="447"/>
    </row>
    <row r="123" spans="1:20" ht="17.25" hidden="1" outlineLevel="1" thickBot="1">
      <c r="A123" s="537"/>
      <c r="B123" s="469" t="s">
        <v>191</v>
      </c>
      <c r="C123" s="107"/>
      <c r="D123" s="465"/>
      <c r="E123" s="487"/>
      <c r="F123" s="498"/>
      <c r="G123" s="488"/>
      <c r="H123" s="489"/>
      <c r="I123" s="197"/>
      <c r="J123" s="197"/>
      <c r="K123" s="506"/>
      <c r="L123" s="242"/>
      <c r="M123" s="372">
        <f>SUM(M120:M122)</f>
        <v>0</v>
      </c>
      <c r="N123" s="371">
        <f>SUM(N120:N122)</f>
        <v>0</v>
      </c>
      <c r="O123" s="370" t="e">
        <f>M123/Samantekt!I27</f>
        <v>#DIV/0!</v>
      </c>
      <c r="P123" s="257" t="e">
        <f>N123/Samantekt!I27</f>
        <v>#DIV/0!</v>
      </c>
      <c r="Q123" s="450"/>
      <c r="R123" s="453"/>
      <c r="S123" s="451"/>
    </row>
    <row r="124" spans="1:20" ht="21" hidden="1" customHeight="1" outlineLevel="1" thickTop="1" thickBot="1">
      <c r="A124" s="537"/>
      <c r="B124" s="396" t="s">
        <v>88</v>
      </c>
      <c r="C124" s="372">
        <f>SUM(C120:C123)</f>
        <v>0</v>
      </c>
      <c r="D124" s="466">
        <f>SUM(D120:D123)</f>
        <v>0</v>
      </c>
      <c r="E124" s="497" t="e">
        <f>D124/Samantekt!J7</f>
        <v>#DIV/0!</v>
      </c>
      <c r="F124" s="465"/>
      <c r="G124" s="496"/>
      <c r="H124" s="494"/>
      <c r="I124" s="197"/>
      <c r="J124" s="197"/>
      <c r="K124" s="506"/>
    </row>
    <row r="125" spans="1:20" ht="15" hidden="1" customHeight="1" outlineLevel="1" thickTop="1">
      <c r="A125" s="537"/>
      <c r="B125" s="459"/>
      <c r="C125" s="459"/>
      <c r="D125" s="459"/>
      <c r="E125" s="459"/>
      <c r="F125" s="460"/>
      <c r="G125" s="459"/>
      <c r="H125" s="495"/>
      <c r="I125" s="461"/>
      <c r="J125" s="461"/>
      <c r="K125" s="461"/>
      <c r="M125" s="21"/>
      <c r="N125" s="595" t="s">
        <v>179</v>
      </c>
      <c r="O125" s="595"/>
      <c r="P125" s="595"/>
      <c r="Q125" s="595"/>
    </row>
    <row r="126" spans="1:20" ht="39.75" hidden="1" customHeight="1" outlineLevel="1">
      <c r="A126" s="537"/>
      <c r="B126" s="155" t="s">
        <v>192</v>
      </c>
      <c r="C126" s="475" t="s">
        <v>193</v>
      </c>
      <c r="D126" s="476" t="s">
        <v>194</v>
      </c>
      <c r="E126" s="321" t="s">
        <v>195</v>
      </c>
      <c r="F126" s="314" t="s">
        <v>166</v>
      </c>
      <c r="G126" s="281" t="s">
        <v>167</v>
      </c>
      <c r="H126" s="463" t="s">
        <v>168</v>
      </c>
      <c r="I126" s="402" t="s">
        <v>208</v>
      </c>
      <c r="J126" s="402" t="s">
        <v>133</v>
      </c>
      <c r="K126" s="433" t="s">
        <v>209</v>
      </c>
      <c r="M126" s="21"/>
      <c r="N126" s="595"/>
      <c r="O126" s="595"/>
      <c r="P126" s="595"/>
      <c r="Q126" s="595"/>
    </row>
    <row r="127" spans="1:20" ht="21" hidden="1" customHeight="1" outlineLevel="1">
      <c r="A127" s="537"/>
      <c r="B127" s="96" t="s">
        <v>198</v>
      </c>
      <c r="C127" s="477"/>
      <c r="D127" s="478"/>
      <c r="E127" s="377"/>
      <c r="F127" s="375">
        <f>C127*0.00019</f>
        <v>0</v>
      </c>
      <c r="G127" s="365" t="e">
        <f>C127/Samantekt!$H$7</f>
        <v>#DIV/0!</v>
      </c>
      <c r="H127" s="53" t="e">
        <f>F127/Samantekt!$H$7</f>
        <v>#DIV/0!</v>
      </c>
      <c r="I127" s="452">
        <f>K107</f>
        <v>0</v>
      </c>
      <c r="J127" s="413" t="e">
        <f>1-((H132+E124)/I127)</f>
        <v>#DIV/0!</v>
      </c>
      <c r="K127" s="505">
        <v>0</v>
      </c>
      <c r="L127" s="504"/>
    </row>
    <row r="128" spans="1:20" hidden="1" outlineLevel="1">
      <c r="A128" s="537"/>
      <c r="B128" s="96" t="s">
        <v>199</v>
      </c>
      <c r="C128" s="367"/>
      <c r="D128" s="118"/>
      <c r="E128" s="65"/>
      <c r="F128" s="376">
        <v>0</v>
      </c>
      <c r="G128" s="365" t="e">
        <f>D128/Samantekt!$H$7</f>
        <v>#DIV/0!</v>
      </c>
      <c r="H128" s="53" t="e">
        <f>F128/Samantekt!$H$7</f>
        <v>#DIV/0!</v>
      </c>
      <c r="I128" s="470"/>
      <c r="J128" s="473"/>
      <c r="K128" s="471"/>
    </row>
    <row r="129" spans="1:20" hidden="1" outlineLevel="1">
      <c r="A129" s="537"/>
      <c r="B129" s="97" t="s">
        <v>200</v>
      </c>
      <c r="C129" s="107"/>
      <c r="D129" s="454"/>
      <c r="E129" s="57"/>
      <c r="F129" s="375">
        <f>C129*0.00019</f>
        <v>0</v>
      </c>
      <c r="G129" s="365" t="e">
        <f>C129/Samantekt!$H$7</f>
        <v>#DIV/0!</v>
      </c>
      <c r="H129" s="53" t="e">
        <f>F129/Samantekt!$H$7</f>
        <v>#DIV/0!</v>
      </c>
      <c r="I129" s="447"/>
      <c r="J129" s="472"/>
      <c r="K129" s="448"/>
    </row>
    <row r="130" spans="1:20" hidden="1" outlineLevel="1">
      <c r="A130" s="537"/>
      <c r="B130" s="96" t="s">
        <v>201</v>
      </c>
      <c r="C130" s="367"/>
      <c r="D130" s="118"/>
      <c r="E130" s="455"/>
      <c r="F130" s="375">
        <v>0</v>
      </c>
      <c r="G130" s="365" t="e">
        <f>D130/Samantekt!$H$7</f>
        <v>#DIV/0!</v>
      </c>
      <c r="H130" s="53" t="e">
        <f>F130/Samantekt!$H$7</f>
        <v>#DIV/0!</v>
      </c>
      <c r="I130" s="447"/>
      <c r="J130" s="447"/>
      <c r="K130" s="448"/>
    </row>
    <row r="131" spans="1:20" hidden="1" outlineLevel="1">
      <c r="A131" s="537"/>
      <c r="B131" s="97" t="s">
        <v>191</v>
      </c>
      <c r="C131" s="107"/>
      <c r="D131" s="118"/>
      <c r="E131" s="377"/>
      <c r="F131" s="374"/>
      <c r="G131" s="457"/>
      <c r="H131" s="462"/>
      <c r="I131" s="464"/>
      <c r="J131" s="449"/>
      <c r="K131" s="448"/>
      <c r="M131" s="21"/>
      <c r="N131" s="59"/>
      <c r="O131" s="94"/>
    </row>
    <row r="132" spans="1:20" ht="17.25" hidden="1" outlineLevel="1" thickBot="1">
      <c r="A132" s="537"/>
      <c r="B132" s="481" t="s">
        <v>88</v>
      </c>
      <c r="C132" s="400">
        <f>SUM(C127:C131)</f>
        <v>0</v>
      </c>
      <c r="D132" s="467">
        <f>SUM(D127:D131)</f>
        <v>0</v>
      </c>
      <c r="E132" s="468" t="e">
        <f>D132/(C132+D132)</f>
        <v>#DIV/0!</v>
      </c>
      <c r="F132" s="373">
        <f>SUM(F127:F131)</f>
        <v>0</v>
      </c>
      <c r="G132" s="456" t="e">
        <f>(C132+D132)/Samantekt!J7</f>
        <v>#DIV/0!</v>
      </c>
      <c r="H132" s="458" t="e">
        <f>F132/Samantekt!J7</f>
        <v>#DIV/0!</v>
      </c>
      <c r="I132" s="482"/>
      <c r="J132" s="453"/>
      <c r="K132" s="453"/>
      <c r="L132" s="504"/>
      <c r="M132" s="21"/>
      <c r="N132" s="59"/>
      <c r="O132" s="94"/>
    </row>
    <row r="133" spans="1:20" ht="17.25" hidden="1" outlineLevel="1" thickTop="1">
      <c r="A133" s="479"/>
      <c r="B133" s="483"/>
      <c r="C133" s="337"/>
      <c r="D133" s="480"/>
      <c r="E133" s="86"/>
      <c r="F133" s="337"/>
      <c r="G133" s="101"/>
      <c r="I133" s="336"/>
      <c r="J133" s="336"/>
      <c r="K133" s="336"/>
      <c r="M133" s="21"/>
      <c r="N133" s="59"/>
      <c r="O133" s="94"/>
    </row>
    <row r="134" spans="1:20" ht="35.25" hidden="1" customHeight="1" outlineLevel="1">
      <c r="A134" s="479"/>
      <c r="B134" s="336"/>
      <c r="C134" s="337"/>
      <c r="D134" s="480"/>
      <c r="E134" s="86"/>
      <c r="F134" s="337"/>
      <c r="G134" s="596" t="s">
        <v>210</v>
      </c>
      <c r="H134" s="597"/>
      <c r="I134" s="336"/>
      <c r="J134" s="336"/>
      <c r="K134" s="336"/>
      <c r="M134" s="21"/>
      <c r="N134" s="59"/>
      <c r="O134" s="94"/>
    </row>
    <row r="135" spans="1:20" ht="30" hidden="1" outlineLevel="1">
      <c r="A135" s="479"/>
      <c r="B135" s="336"/>
      <c r="C135" s="337"/>
      <c r="D135" s="480"/>
      <c r="E135" s="86"/>
      <c r="F135" s="337"/>
      <c r="G135" s="598">
        <f>(D124+F132+N123)*313</f>
        <v>0</v>
      </c>
      <c r="H135" s="599"/>
      <c r="I135" s="336"/>
      <c r="J135" s="336"/>
      <c r="K135" s="336"/>
      <c r="M135" s="21"/>
      <c r="N135" s="59"/>
      <c r="O135" s="94"/>
    </row>
    <row r="136" spans="1:20" collapsed="1">
      <c r="A136" s="479"/>
      <c r="F136" s="21"/>
      <c r="H136" s="21"/>
      <c r="I136" s="21"/>
    </row>
    <row r="137" spans="1:20" s="78" customFormat="1" ht="30" customHeight="1">
      <c r="A137" s="149"/>
      <c r="B137" s="326">
        <v>2020</v>
      </c>
      <c r="C137" s="291"/>
      <c r="D137" s="291"/>
      <c r="E137" s="291"/>
      <c r="F137" s="291"/>
      <c r="G137" s="291"/>
      <c r="H137" s="291"/>
      <c r="I137" s="291"/>
      <c r="J137" s="291"/>
      <c r="K137" s="291"/>
      <c r="L137" s="291"/>
      <c r="M137" s="291"/>
      <c r="N137" s="150"/>
      <c r="O137" s="150"/>
      <c r="P137" s="150"/>
      <c r="Q137" s="150"/>
      <c r="R137" s="150"/>
      <c r="S137" s="150"/>
      <c r="T137" s="21"/>
    </row>
    <row r="138" spans="1:20" ht="30" hidden="1" customHeight="1" outlineLevel="1">
      <c r="A138" s="537">
        <v>2020</v>
      </c>
      <c r="B138" s="583" t="s">
        <v>160</v>
      </c>
      <c r="C138" s="583"/>
      <c r="D138" s="583"/>
      <c r="E138" s="583"/>
      <c r="F138" s="583"/>
      <c r="G138" s="583"/>
      <c r="H138" s="583"/>
      <c r="I138" s="583"/>
      <c r="J138" s="583"/>
      <c r="K138" s="583"/>
      <c r="L138" s="568" t="s">
        <v>161</v>
      </c>
      <c r="M138" s="568"/>
      <c r="N138" s="568"/>
      <c r="O138" s="568"/>
      <c r="P138" s="568"/>
      <c r="Q138" s="568"/>
      <c r="R138" s="568"/>
      <c r="S138" s="568"/>
    </row>
    <row r="139" spans="1:20" s="163" customFormat="1" ht="37.5" hidden="1" customHeight="1" outlineLevel="1">
      <c r="A139" s="537"/>
      <c r="B139" s="155" t="s">
        <v>184</v>
      </c>
      <c r="C139" s="476" t="s">
        <v>185</v>
      </c>
      <c r="D139" s="476" t="s">
        <v>166</v>
      </c>
      <c r="E139" s="463" t="s">
        <v>168</v>
      </c>
      <c r="F139" s="503"/>
      <c r="G139" s="502"/>
      <c r="H139" s="501"/>
      <c r="I139" s="197"/>
      <c r="J139" s="197"/>
      <c r="K139" s="506"/>
      <c r="L139" s="155" t="s">
        <v>169</v>
      </c>
      <c r="M139" s="161" t="s">
        <v>163</v>
      </c>
      <c r="N139" s="155" t="s">
        <v>166</v>
      </c>
      <c r="O139" s="160" t="s">
        <v>167</v>
      </c>
      <c r="P139" s="173" t="s">
        <v>168</v>
      </c>
      <c r="Q139" s="402" t="s">
        <v>207</v>
      </c>
      <c r="R139" s="402" t="s">
        <v>136</v>
      </c>
      <c r="S139" s="402" t="s">
        <v>211</v>
      </c>
    </row>
    <row r="140" spans="1:20" ht="21" hidden="1" customHeight="1" outlineLevel="1">
      <c r="A140" s="537"/>
      <c r="B140" s="97" t="s">
        <v>188</v>
      </c>
      <c r="C140" s="477"/>
      <c r="D140" s="474">
        <f>C140*0.00232</f>
        <v>0</v>
      </c>
      <c r="E140" s="485" t="e">
        <f>D140/Samantekt!$H$7</f>
        <v>#DIV/0!</v>
      </c>
      <c r="F140" s="491"/>
      <c r="G140" s="490"/>
      <c r="H140" s="197"/>
      <c r="I140" s="197"/>
      <c r="J140" s="197"/>
      <c r="K140" s="506"/>
      <c r="L140" s="13" t="s">
        <v>171</v>
      </c>
      <c r="M140" s="107"/>
      <c r="N140" s="368"/>
      <c r="O140" s="363" t="e">
        <f>M140/Samantekt!$H$7</f>
        <v>#DIV/0!</v>
      </c>
      <c r="P140" s="53" t="e">
        <f>N140/Samantekt!$H$7</f>
        <v>#DIV/0!</v>
      </c>
      <c r="Q140" s="484">
        <v>0</v>
      </c>
      <c r="R140" s="420" t="e">
        <f>1-((N140+N141)/Q140)</f>
        <v>#DIV/0!</v>
      </c>
      <c r="S140" s="484">
        <v>0</v>
      </c>
    </row>
    <row r="141" spans="1:20" ht="21" hidden="1" customHeight="1" outlineLevel="1">
      <c r="A141" s="537"/>
      <c r="B141" s="97" t="s">
        <v>189</v>
      </c>
      <c r="C141" s="107"/>
      <c r="D141" s="375">
        <f>C141*0.00263</f>
        <v>0</v>
      </c>
      <c r="E141" s="485" t="e">
        <f>D141/Samantekt!$H$7</f>
        <v>#DIV/0!</v>
      </c>
      <c r="F141" s="499"/>
      <c r="G141" s="490"/>
      <c r="H141" s="492"/>
      <c r="I141" s="197"/>
      <c r="J141" s="197"/>
      <c r="K141" s="506"/>
      <c r="L141" s="15" t="s">
        <v>173</v>
      </c>
      <c r="M141" s="107"/>
      <c r="N141" s="368"/>
      <c r="O141" s="363" t="e">
        <f>M141/Samantekt!$H$7</f>
        <v>#DIV/0!</v>
      </c>
      <c r="P141" s="53" t="e">
        <f>N141/Samantekt!$H$7</f>
        <v>#DIV/0!</v>
      </c>
      <c r="Q141" s="447"/>
      <c r="R141" s="447"/>
      <c r="S141" s="447"/>
    </row>
    <row r="142" spans="1:20" ht="21" hidden="1" customHeight="1" outlineLevel="1">
      <c r="A142" s="537"/>
      <c r="B142" s="97" t="s">
        <v>190</v>
      </c>
      <c r="C142" s="454"/>
      <c r="D142" s="376">
        <f>C142</f>
        <v>0</v>
      </c>
      <c r="E142" s="486">
        <f>D142</f>
        <v>0</v>
      </c>
      <c r="F142" s="500"/>
      <c r="G142" s="493"/>
      <c r="H142" s="489"/>
      <c r="I142" s="197"/>
      <c r="J142" s="197"/>
      <c r="K142" s="506"/>
      <c r="L142" s="13"/>
      <c r="M142" s="107"/>
      <c r="N142" s="368"/>
      <c r="O142" s="363"/>
      <c r="P142" s="53"/>
      <c r="Q142" s="447"/>
      <c r="R142" s="447"/>
      <c r="S142" s="447"/>
    </row>
    <row r="143" spans="1:20" ht="17.25" hidden="1" outlineLevel="1" thickBot="1">
      <c r="A143" s="537"/>
      <c r="B143" s="469" t="s">
        <v>191</v>
      </c>
      <c r="C143" s="107"/>
      <c r="D143" s="465"/>
      <c r="E143" s="487"/>
      <c r="F143" s="498"/>
      <c r="G143" s="488"/>
      <c r="H143" s="489"/>
      <c r="I143" s="197"/>
      <c r="J143" s="197"/>
      <c r="K143" s="506"/>
      <c r="L143" s="242"/>
      <c r="M143" s="372">
        <f>SUM(M140:M142)</f>
        <v>0</v>
      </c>
      <c r="N143" s="371">
        <f>SUM(N140:N142)</f>
        <v>0</v>
      </c>
      <c r="O143" s="370" t="e">
        <f>M143/Samantekt!K7</f>
        <v>#DIV/0!</v>
      </c>
      <c r="P143" s="257" t="e">
        <f>N143/Samantekt!K7</f>
        <v>#DIV/0!</v>
      </c>
      <c r="Q143" s="450"/>
      <c r="R143" s="453"/>
      <c r="S143" s="451"/>
    </row>
    <row r="144" spans="1:20" ht="21" hidden="1" customHeight="1" outlineLevel="1" thickTop="1" thickBot="1">
      <c r="A144" s="537"/>
      <c r="B144" s="396" t="s">
        <v>88</v>
      </c>
      <c r="C144" s="372">
        <f>SUM(C140:C143)</f>
        <v>0</v>
      </c>
      <c r="D144" s="466">
        <f>SUM(D140:D143)</f>
        <v>0</v>
      </c>
      <c r="E144" s="497" t="e">
        <f>D144/Samantekt!K7</f>
        <v>#DIV/0!</v>
      </c>
      <c r="F144" s="465"/>
      <c r="G144" s="496"/>
      <c r="H144" s="494"/>
      <c r="I144" s="197"/>
      <c r="J144" s="197"/>
      <c r="K144" s="506"/>
    </row>
    <row r="145" spans="1:17" ht="15" hidden="1" customHeight="1" outlineLevel="1" thickTop="1">
      <c r="A145" s="537"/>
      <c r="B145" s="459"/>
      <c r="C145" s="459"/>
      <c r="D145" s="459"/>
      <c r="E145" s="459"/>
      <c r="F145" s="460"/>
      <c r="G145" s="459"/>
      <c r="H145" s="495"/>
      <c r="I145" s="461"/>
      <c r="J145" s="461"/>
      <c r="K145" s="461"/>
      <c r="M145" s="21"/>
      <c r="N145" s="595" t="s">
        <v>179</v>
      </c>
      <c r="O145" s="595"/>
      <c r="P145" s="595"/>
      <c r="Q145" s="595"/>
    </row>
    <row r="146" spans="1:17" ht="39.75" hidden="1" customHeight="1" outlineLevel="1">
      <c r="A146" s="537"/>
      <c r="B146" s="155" t="s">
        <v>192</v>
      </c>
      <c r="C146" s="475" t="s">
        <v>193</v>
      </c>
      <c r="D146" s="476" t="s">
        <v>194</v>
      </c>
      <c r="E146" s="321" t="s">
        <v>195</v>
      </c>
      <c r="F146" s="314" t="s">
        <v>166</v>
      </c>
      <c r="G146" s="281" t="s">
        <v>167</v>
      </c>
      <c r="H146" s="463" t="s">
        <v>168</v>
      </c>
      <c r="I146" s="402" t="s">
        <v>212</v>
      </c>
      <c r="J146" s="402" t="s">
        <v>136</v>
      </c>
      <c r="K146" s="433" t="s">
        <v>213</v>
      </c>
      <c r="M146" s="21"/>
      <c r="N146" s="595"/>
      <c r="O146" s="595"/>
      <c r="P146" s="595"/>
      <c r="Q146" s="595"/>
    </row>
    <row r="147" spans="1:17" ht="21" hidden="1" customHeight="1" outlineLevel="1">
      <c r="A147" s="537"/>
      <c r="B147" s="96" t="s">
        <v>198</v>
      </c>
      <c r="C147" s="477"/>
      <c r="D147" s="478"/>
      <c r="E147" s="377"/>
      <c r="F147" s="375">
        <f>C147*0.00019</f>
        <v>0</v>
      </c>
      <c r="G147" s="365" t="e">
        <f>C147/Samantekt!$H$7</f>
        <v>#DIV/0!</v>
      </c>
      <c r="H147" s="53" t="e">
        <f>F147/Samantekt!$H$7</f>
        <v>#DIV/0!</v>
      </c>
      <c r="I147" s="452">
        <f>K127</f>
        <v>0</v>
      </c>
      <c r="J147" s="413" t="e">
        <f>1-((H152+E144)/I147)</f>
        <v>#DIV/0!</v>
      </c>
      <c r="K147" s="505">
        <v>0</v>
      </c>
      <c r="L147" s="504"/>
    </row>
    <row r="148" spans="1:17" hidden="1" outlineLevel="1">
      <c r="A148" s="537"/>
      <c r="B148" s="96" t="s">
        <v>199</v>
      </c>
      <c r="C148" s="367"/>
      <c r="D148" s="118"/>
      <c r="E148" s="65"/>
      <c r="F148" s="376">
        <v>0</v>
      </c>
      <c r="G148" s="365" t="e">
        <f>D148/Samantekt!$H$7</f>
        <v>#DIV/0!</v>
      </c>
      <c r="H148" s="53" t="e">
        <f>F148/Samantekt!$H$7</f>
        <v>#DIV/0!</v>
      </c>
      <c r="I148" s="470"/>
      <c r="J148" s="473"/>
      <c r="K148" s="471"/>
    </row>
    <row r="149" spans="1:17" hidden="1" outlineLevel="1">
      <c r="A149" s="537"/>
      <c r="B149" s="97" t="s">
        <v>200</v>
      </c>
      <c r="C149" s="107"/>
      <c r="D149" s="454"/>
      <c r="E149" s="57"/>
      <c r="F149" s="375">
        <f>C149*0.00019</f>
        <v>0</v>
      </c>
      <c r="G149" s="365" t="e">
        <f>C149/Samantekt!$H$7</f>
        <v>#DIV/0!</v>
      </c>
      <c r="H149" s="53" t="e">
        <f>F149/Samantekt!$H$7</f>
        <v>#DIV/0!</v>
      </c>
      <c r="I149" s="447"/>
      <c r="J149" s="472"/>
      <c r="K149" s="448"/>
    </row>
    <row r="150" spans="1:17" hidden="1" outlineLevel="1">
      <c r="A150" s="537"/>
      <c r="B150" s="96" t="s">
        <v>201</v>
      </c>
      <c r="C150" s="367"/>
      <c r="D150" s="118"/>
      <c r="E150" s="455"/>
      <c r="F150" s="375">
        <v>0</v>
      </c>
      <c r="G150" s="365" t="e">
        <f>D150/Samantekt!$H$7</f>
        <v>#DIV/0!</v>
      </c>
      <c r="H150" s="53" t="e">
        <f>F150/Samantekt!$H$7</f>
        <v>#DIV/0!</v>
      </c>
      <c r="I150" s="447"/>
      <c r="J150" s="447"/>
      <c r="K150" s="448"/>
    </row>
    <row r="151" spans="1:17" hidden="1" outlineLevel="1">
      <c r="A151" s="537"/>
      <c r="B151" s="97" t="s">
        <v>191</v>
      </c>
      <c r="C151" s="107"/>
      <c r="D151" s="118"/>
      <c r="E151" s="377"/>
      <c r="F151" s="374"/>
      <c r="G151" s="457"/>
      <c r="H151" s="462"/>
      <c r="I151" s="464"/>
      <c r="J151" s="449"/>
      <c r="K151" s="448"/>
      <c r="M151" s="21"/>
      <c r="N151" s="59"/>
      <c r="O151" s="94"/>
    </row>
    <row r="152" spans="1:17" ht="17.25" hidden="1" outlineLevel="1" thickBot="1">
      <c r="A152" s="537"/>
      <c r="B152" s="481" t="s">
        <v>88</v>
      </c>
      <c r="C152" s="400">
        <f>SUM(C147:C151)</f>
        <v>0</v>
      </c>
      <c r="D152" s="467">
        <f>SUM(D147:D151)</f>
        <v>0</v>
      </c>
      <c r="E152" s="468" t="e">
        <f>D152/(C152+D152)</f>
        <v>#DIV/0!</v>
      </c>
      <c r="F152" s="373">
        <f>SUM(F147:F151)</f>
        <v>0</v>
      </c>
      <c r="G152" s="456" t="e">
        <f>(C152+D152)/Samantekt!K7</f>
        <v>#DIV/0!</v>
      </c>
      <c r="H152" s="458" t="e">
        <f>F152/Samantekt!K7</f>
        <v>#DIV/0!</v>
      </c>
      <c r="I152" s="482"/>
      <c r="J152" s="453"/>
      <c r="K152" s="453"/>
      <c r="L152" s="504"/>
      <c r="M152" s="21"/>
      <c r="N152" s="59"/>
      <c r="O152" s="94"/>
    </row>
    <row r="153" spans="1:17" ht="17.25" hidden="1" outlineLevel="1" thickTop="1">
      <c r="A153" s="479"/>
      <c r="B153" s="483"/>
      <c r="C153" s="337"/>
      <c r="D153" s="480"/>
      <c r="E153" s="86"/>
      <c r="F153" s="337"/>
      <c r="G153" s="101"/>
      <c r="I153" s="336"/>
      <c r="J153" s="336"/>
      <c r="K153" s="336"/>
      <c r="M153" s="21"/>
      <c r="N153" s="59"/>
      <c r="O153" s="94"/>
    </row>
    <row r="154" spans="1:17" ht="35.25" hidden="1" customHeight="1" outlineLevel="1">
      <c r="A154" s="479"/>
      <c r="B154" s="336"/>
      <c r="C154" s="337"/>
      <c r="D154" s="480"/>
      <c r="E154" s="86"/>
      <c r="F154" s="337"/>
      <c r="G154" s="596" t="s">
        <v>214</v>
      </c>
      <c r="H154" s="597"/>
      <c r="I154" s="336"/>
      <c r="J154" s="336"/>
      <c r="K154" s="336"/>
      <c r="M154" s="21"/>
      <c r="N154" s="59"/>
      <c r="O154" s="94"/>
    </row>
    <row r="155" spans="1:17" ht="30" hidden="1" outlineLevel="1">
      <c r="A155" s="479"/>
      <c r="B155" s="336"/>
      <c r="C155" s="337"/>
      <c r="D155" s="480"/>
      <c r="E155" s="86"/>
      <c r="F155" s="337"/>
      <c r="G155" s="598">
        <f>(D144+F152+N143)*313</f>
        <v>0</v>
      </c>
      <c r="H155" s="599"/>
      <c r="I155" s="336"/>
      <c r="J155" s="336"/>
      <c r="K155" s="336"/>
      <c r="M155" s="21"/>
      <c r="N155" s="59"/>
      <c r="O155" s="94"/>
    </row>
    <row r="156" spans="1:17" collapsed="1">
      <c r="A156" s="479"/>
      <c r="F156" s="21"/>
      <c r="H156" s="21"/>
      <c r="I156" s="21"/>
    </row>
  </sheetData>
  <sheetProtection formatCells="0" formatColumns="0" formatRows="0" insertColumns="0" insertRows="0" insertHyperlinks="0" deleteColumns="0" deleteRows="0" sort="0" autoFilter="0" pivotTables="0"/>
  <mergeCells count="63">
    <mergeCell ref="G154:H154"/>
    <mergeCell ref="G155:H155"/>
    <mergeCell ref="G134:H134"/>
    <mergeCell ref="G135:H135"/>
    <mergeCell ref="A138:A152"/>
    <mergeCell ref="B138:K138"/>
    <mergeCell ref="L138:S138"/>
    <mergeCell ref="N145:Q146"/>
    <mergeCell ref="G114:H114"/>
    <mergeCell ref="G115:H115"/>
    <mergeCell ref="A118:A132"/>
    <mergeCell ref="B118:K118"/>
    <mergeCell ref="L118:S118"/>
    <mergeCell ref="N125:Q126"/>
    <mergeCell ref="A98:A112"/>
    <mergeCell ref="B98:K98"/>
    <mergeCell ref="L98:S98"/>
    <mergeCell ref="N105:Q106"/>
    <mergeCell ref="B63:N63"/>
    <mergeCell ref="G94:H94"/>
    <mergeCell ref="G95:H95"/>
    <mergeCell ref="I75:J75"/>
    <mergeCell ref="A64:A72"/>
    <mergeCell ref="B64:I64"/>
    <mergeCell ref="J64:M64"/>
    <mergeCell ref="I74:J74"/>
    <mergeCell ref="L74:N74"/>
    <mergeCell ref="A78:A92"/>
    <mergeCell ref="B78:K78"/>
    <mergeCell ref="L78:S78"/>
    <mergeCell ref="I46:J46"/>
    <mergeCell ref="I60:J60"/>
    <mergeCell ref="I61:J61"/>
    <mergeCell ref="L46:N46"/>
    <mergeCell ref="L60:N60"/>
    <mergeCell ref="A8:A16"/>
    <mergeCell ref="B8:I8"/>
    <mergeCell ref="J8:M8"/>
    <mergeCell ref="C4:N4"/>
    <mergeCell ref="C2:N3"/>
    <mergeCell ref="B21:N21"/>
    <mergeCell ref="B2:B4"/>
    <mergeCell ref="B5:I5"/>
    <mergeCell ref="B7:N7"/>
    <mergeCell ref="I18:J18"/>
    <mergeCell ref="L18:N18"/>
    <mergeCell ref="I19:J19"/>
    <mergeCell ref="N85:Q86"/>
    <mergeCell ref="A22:A30"/>
    <mergeCell ref="A36:A44"/>
    <mergeCell ref="B36:I36"/>
    <mergeCell ref="J36:M36"/>
    <mergeCell ref="B35:N35"/>
    <mergeCell ref="I32:J32"/>
    <mergeCell ref="I33:J33"/>
    <mergeCell ref="L32:N32"/>
    <mergeCell ref="B22:I22"/>
    <mergeCell ref="J22:M22"/>
    <mergeCell ref="A50:A58"/>
    <mergeCell ref="B50:I50"/>
    <mergeCell ref="J50:M50"/>
    <mergeCell ref="I47:J47"/>
    <mergeCell ref="B49:N49"/>
  </mergeCells>
  <conditionalFormatting sqref="E16:F16 L16 H16 F10:F15 G87:H95 C84 D92:E95 O82:S82 G80:G82 E80:E81 G84 E84">
    <cfRule type="cellIs" dxfId="1479" priority="949" operator="equal">
      <formula>0</formula>
    </cfRule>
  </conditionalFormatting>
  <conditionalFormatting sqref="F10:F15">
    <cfRule type="cellIs" dxfId="1478" priority="947" operator="equal">
      <formula>0</formula>
    </cfRule>
  </conditionalFormatting>
  <conditionalFormatting sqref="H16">
    <cfRule type="containsErrors" dxfId="1477" priority="840">
      <formula>ISERROR(H16)</formula>
    </cfRule>
  </conditionalFormatting>
  <conditionalFormatting sqref="F16">
    <cfRule type="containsErrors" dxfId="1476" priority="835">
      <formula>ISERROR(F16)</formula>
    </cfRule>
  </conditionalFormatting>
  <conditionalFormatting sqref="F13:F14">
    <cfRule type="containsErrors" dxfId="1475" priority="831">
      <formula>ISERROR(F13)</formula>
    </cfRule>
  </conditionalFormatting>
  <conditionalFormatting sqref="F11:F12 F14">
    <cfRule type="containsErrors" dxfId="1474" priority="832">
      <formula>ISERROR(F11)</formula>
    </cfRule>
  </conditionalFormatting>
  <conditionalFormatting sqref="F11:F12 F14">
    <cfRule type="containsErrors" dxfId="1473" priority="829">
      <formula>ISERROR(F11)</formula>
    </cfRule>
  </conditionalFormatting>
  <conditionalFormatting sqref="F13:F14">
    <cfRule type="containsErrors" dxfId="1472" priority="828">
      <formula>ISERROR(F13)</formula>
    </cfRule>
  </conditionalFormatting>
  <conditionalFormatting sqref="F16">
    <cfRule type="containsErrors" dxfId="1471" priority="826">
      <formula>ISERROR(F16)</formula>
    </cfRule>
  </conditionalFormatting>
  <conditionalFormatting sqref="H10:H16 G87:H95 O82:S82 G80:G82 E80:E81">
    <cfRule type="containsErrors" dxfId="1470" priority="797">
      <formula>ISERROR(E10)</formula>
    </cfRule>
  </conditionalFormatting>
  <conditionalFormatting sqref="I10:I16">
    <cfRule type="containsErrors" dxfId="1469" priority="796">
      <formula>ISERROR(I10)</formula>
    </cfRule>
  </conditionalFormatting>
  <conditionalFormatting sqref="H16">
    <cfRule type="containsErrors" dxfId="1468" priority="846">
      <formula>ISERROR(H16)</formula>
    </cfRule>
  </conditionalFormatting>
  <conditionalFormatting sqref="H16">
    <cfRule type="containsErrors" dxfId="1467" priority="845">
      <formula>ISERROR(H16)</formula>
    </cfRule>
  </conditionalFormatting>
  <conditionalFormatting sqref="H16">
    <cfRule type="cellIs" dxfId="1466" priority="836" operator="equal">
      <formula>0</formula>
    </cfRule>
    <cfRule type="containsErrors" dxfId="1465" priority="837">
      <formula>ISERROR(H16)</formula>
    </cfRule>
    <cfRule type="containsErrors" dxfId="1464" priority="842">
      <formula>ISERROR(H16)</formula>
    </cfRule>
  </conditionalFormatting>
  <conditionalFormatting sqref="H16">
    <cfRule type="containsErrors" dxfId="1463" priority="839">
      <formula>ISERROR(H16)</formula>
    </cfRule>
  </conditionalFormatting>
  <conditionalFormatting sqref="H16">
    <cfRule type="containsErrors" dxfId="1462" priority="838">
      <formula>ISERROR(H16)</formula>
    </cfRule>
  </conditionalFormatting>
  <conditionalFormatting sqref="F10 F15">
    <cfRule type="containsErrors" dxfId="1461" priority="833">
      <formula>ISERROR(F10)</formula>
    </cfRule>
  </conditionalFormatting>
  <conditionalFormatting sqref="F16">
    <cfRule type="containsErrors" dxfId="1460" priority="834">
      <formula>ISERROR(F16)</formula>
    </cfRule>
  </conditionalFormatting>
  <conditionalFormatting sqref="F10:F16">
    <cfRule type="cellIs" dxfId="1459" priority="647" operator="equal">
      <formula>0</formula>
    </cfRule>
    <cfRule type="containsErrors" dxfId="1458" priority="830">
      <formula>ISERROR(F10)</formula>
    </cfRule>
  </conditionalFormatting>
  <conditionalFormatting sqref="F16">
    <cfRule type="cellIs" dxfId="1457" priority="827" operator="equal">
      <formula>0</formula>
    </cfRule>
  </conditionalFormatting>
  <conditionalFormatting sqref="F10:F16">
    <cfRule type="containsErrors" dxfId="1456" priority="825">
      <formula>ISERROR(F10)</formula>
    </cfRule>
  </conditionalFormatting>
  <conditionalFormatting sqref="F10:F16">
    <cfRule type="containsErrors" dxfId="1455" priority="824">
      <formula>ISERROR(F10)</formula>
    </cfRule>
  </conditionalFormatting>
  <conditionalFormatting sqref="G16">
    <cfRule type="containsErrors" dxfId="1454" priority="698">
      <formula>ISERROR(G16)</formula>
    </cfRule>
  </conditionalFormatting>
  <conditionalFormatting sqref="M10:M16">
    <cfRule type="containsErrors" dxfId="1453" priority="795">
      <formula>ISERROR(M10)</formula>
    </cfRule>
  </conditionalFormatting>
  <conditionalFormatting sqref="N10:N16">
    <cfRule type="containsErrors" dxfId="1452" priority="794">
      <formula>ISERROR(N10)</formula>
    </cfRule>
  </conditionalFormatting>
  <conditionalFormatting sqref="G16">
    <cfRule type="containsErrors" dxfId="1451" priority="695">
      <formula>ISERROR(G16)</formula>
    </cfRule>
  </conditionalFormatting>
  <conditionalFormatting sqref="M38:M42">
    <cfRule type="containsErrors" dxfId="1450" priority="653">
      <formula>ISERROR(M38)</formula>
    </cfRule>
  </conditionalFormatting>
  <conditionalFormatting sqref="H24:I28">
    <cfRule type="cellIs" dxfId="1449" priority="682" operator="equal">
      <formula>0</formula>
    </cfRule>
  </conditionalFormatting>
  <conditionalFormatting sqref="G16">
    <cfRule type="containsErrors" dxfId="1448" priority="697">
      <formula>ISERROR(G16)</formula>
    </cfRule>
  </conditionalFormatting>
  <conditionalFormatting sqref="G16">
    <cfRule type="cellIs" dxfId="1447" priority="696" operator="equal">
      <formula>0</formula>
    </cfRule>
  </conditionalFormatting>
  <conditionalFormatting sqref="H10:I16">
    <cfRule type="cellIs" dxfId="1446" priority="694" operator="equal">
      <formula>0</formula>
    </cfRule>
  </conditionalFormatting>
  <conditionalFormatting sqref="H24:H28">
    <cfRule type="containsErrors" dxfId="1445" priority="684">
      <formula>ISERROR(H24)</formula>
    </cfRule>
  </conditionalFormatting>
  <conditionalFormatting sqref="I24:I28">
    <cfRule type="containsErrors" dxfId="1444" priority="683">
      <formula>ISERROR(I24)</formula>
    </cfRule>
  </conditionalFormatting>
  <conditionalFormatting sqref="H38:H42">
    <cfRule type="containsErrors" dxfId="1443" priority="672">
      <formula>ISERROR(H38)</formula>
    </cfRule>
  </conditionalFormatting>
  <conditionalFormatting sqref="I38:I42">
    <cfRule type="containsErrors" dxfId="1442" priority="671">
      <formula>ISERROR(I38)</formula>
    </cfRule>
  </conditionalFormatting>
  <conditionalFormatting sqref="H38:I42">
    <cfRule type="cellIs" dxfId="1441" priority="670" operator="equal">
      <formula>0</formula>
    </cfRule>
  </conditionalFormatting>
  <conditionalFormatting sqref="H52:H56">
    <cfRule type="containsErrors" dxfId="1440" priority="660">
      <formula>ISERROR(H52)</formula>
    </cfRule>
  </conditionalFormatting>
  <conditionalFormatting sqref="I52:I56">
    <cfRule type="containsErrors" dxfId="1439" priority="659">
      <formula>ISERROR(I52)</formula>
    </cfRule>
  </conditionalFormatting>
  <conditionalFormatting sqref="H52:I56">
    <cfRule type="cellIs" dxfId="1438" priority="658" operator="equal">
      <formula>0</formula>
    </cfRule>
  </conditionalFormatting>
  <conditionalFormatting sqref="M10:N16">
    <cfRule type="cellIs" dxfId="1437" priority="657" operator="equal">
      <formula>0</formula>
    </cfRule>
  </conditionalFormatting>
  <conditionalFormatting sqref="M24:M28">
    <cfRule type="containsErrors" dxfId="1436" priority="656">
      <formula>ISERROR(M24)</formula>
    </cfRule>
  </conditionalFormatting>
  <conditionalFormatting sqref="N24:N28">
    <cfRule type="containsErrors" dxfId="1435" priority="655">
      <formula>ISERROR(N24)</formula>
    </cfRule>
  </conditionalFormatting>
  <conditionalFormatting sqref="M24:N28">
    <cfRule type="cellIs" dxfId="1434" priority="654" operator="equal">
      <formula>0</formula>
    </cfRule>
  </conditionalFormatting>
  <conditionalFormatting sqref="N38:N42">
    <cfRule type="containsErrors" dxfId="1433" priority="652">
      <formula>ISERROR(N38)</formula>
    </cfRule>
  </conditionalFormatting>
  <conditionalFormatting sqref="M38:N42">
    <cfRule type="cellIs" dxfId="1432" priority="651" operator="equal">
      <formula>0</formula>
    </cfRule>
  </conditionalFormatting>
  <conditionalFormatting sqref="M52:M56">
    <cfRule type="containsErrors" dxfId="1431" priority="650">
      <formula>ISERROR(M52)</formula>
    </cfRule>
  </conditionalFormatting>
  <conditionalFormatting sqref="N52:N56">
    <cfRule type="containsErrors" dxfId="1430" priority="649">
      <formula>ISERROR(N52)</formula>
    </cfRule>
  </conditionalFormatting>
  <conditionalFormatting sqref="M52:N56">
    <cfRule type="cellIs" dxfId="1429" priority="648" operator="equal">
      <formula>0</formula>
    </cfRule>
  </conditionalFormatting>
  <conditionalFormatting sqref="K16">
    <cfRule type="cellIs" dxfId="1428" priority="568" operator="equal">
      <formula>0</formula>
    </cfRule>
  </conditionalFormatting>
  <conditionalFormatting sqref="C16:D16">
    <cfRule type="cellIs" dxfId="1427" priority="569" operator="equal">
      <formula>0</formula>
    </cfRule>
  </conditionalFormatting>
  <conditionalFormatting sqref="F24 E87">
    <cfRule type="cellIs" dxfId="1426" priority="551" operator="equal">
      <formula>0</formula>
    </cfRule>
    <cfRule type="containsErrors" dxfId="1425" priority="552">
      <formula>ISERROR(E24)</formula>
    </cfRule>
  </conditionalFormatting>
  <conditionalFormatting sqref="F25:F28">
    <cfRule type="cellIs" dxfId="1424" priority="549" operator="equal">
      <formula>0</formula>
    </cfRule>
    <cfRule type="containsErrors" dxfId="1423" priority="550">
      <formula>ISERROR(F25)</formula>
    </cfRule>
  </conditionalFormatting>
  <conditionalFormatting sqref="F38">
    <cfRule type="cellIs" dxfId="1422" priority="547" operator="equal">
      <formula>0</formula>
    </cfRule>
    <cfRule type="containsErrors" dxfId="1421" priority="548">
      <formula>ISERROR(F38)</formula>
    </cfRule>
  </conditionalFormatting>
  <conditionalFormatting sqref="F39:F42">
    <cfRule type="cellIs" dxfId="1420" priority="545" operator="equal">
      <formula>0</formula>
    </cfRule>
    <cfRule type="containsErrors" dxfId="1419" priority="546">
      <formula>ISERROR(F39)</formula>
    </cfRule>
  </conditionalFormatting>
  <conditionalFormatting sqref="F52">
    <cfRule type="cellIs" dxfId="1418" priority="543" operator="equal">
      <formula>0</formula>
    </cfRule>
    <cfRule type="containsErrors" dxfId="1417" priority="544">
      <formula>ISERROR(F52)</formula>
    </cfRule>
  </conditionalFormatting>
  <conditionalFormatting sqref="F53:F56">
    <cfRule type="cellIs" dxfId="1416" priority="541" operator="equal">
      <formula>0</formula>
    </cfRule>
    <cfRule type="containsErrors" dxfId="1415" priority="542">
      <formula>ISERROR(F53)</formula>
    </cfRule>
  </conditionalFormatting>
  <conditionalFormatting sqref="H66:H70">
    <cfRule type="containsErrors" dxfId="1414" priority="528">
      <formula>ISERROR(H66)</formula>
    </cfRule>
  </conditionalFormatting>
  <conditionalFormatting sqref="I66:I71">
    <cfRule type="containsErrors" dxfId="1413" priority="527">
      <formula>ISERROR(I66)</formula>
    </cfRule>
  </conditionalFormatting>
  <conditionalFormatting sqref="H66:I66 H67:H70 I67:I71">
    <cfRule type="cellIs" dxfId="1412" priority="526" operator="equal">
      <formula>0</formula>
    </cfRule>
  </conditionalFormatting>
  <conditionalFormatting sqref="M66:M71">
    <cfRule type="containsErrors" dxfId="1411" priority="525">
      <formula>ISERROR(M66)</formula>
    </cfRule>
  </conditionalFormatting>
  <conditionalFormatting sqref="N66:N70">
    <cfRule type="containsErrors" dxfId="1410" priority="524">
      <formula>ISERROR(N66)</formula>
    </cfRule>
  </conditionalFormatting>
  <conditionalFormatting sqref="M66:N66 N67:N70 M67:M71">
    <cfRule type="cellIs" dxfId="1409" priority="523" operator="equal">
      <formula>0</formula>
    </cfRule>
  </conditionalFormatting>
  <conditionalFormatting sqref="F66">
    <cfRule type="cellIs" dxfId="1408" priority="515" operator="equal">
      <formula>0</formula>
    </cfRule>
    <cfRule type="containsErrors" dxfId="1407" priority="516">
      <formula>ISERROR(F66)</formula>
    </cfRule>
  </conditionalFormatting>
  <conditionalFormatting sqref="F67:F70">
    <cfRule type="cellIs" dxfId="1406" priority="513" operator="equal">
      <formula>0</formula>
    </cfRule>
    <cfRule type="containsErrors" dxfId="1405" priority="514">
      <formula>ISERROR(F67)</formula>
    </cfRule>
  </conditionalFormatting>
  <conditionalFormatting sqref="F29">
    <cfRule type="cellIs" dxfId="1404" priority="512" operator="equal">
      <formula>0</formula>
    </cfRule>
  </conditionalFormatting>
  <conditionalFormatting sqref="F29">
    <cfRule type="cellIs" dxfId="1403" priority="511" operator="equal">
      <formula>0</formula>
    </cfRule>
  </conditionalFormatting>
  <conditionalFormatting sqref="H29">
    <cfRule type="containsErrors" dxfId="1402" priority="506">
      <formula>ISERROR(H29)</formula>
    </cfRule>
  </conditionalFormatting>
  <conditionalFormatting sqref="I29">
    <cfRule type="containsErrors" dxfId="1401" priority="505">
      <formula>ISERROR(I29)</formula>
    </cfRule>
  </conditionalFormatting>
  <conditionalFormatting sqref="F29">
    <cfRule type="containsErrors" dxfId="1400" priority="510">
      <formula>ISERROR(F29)</formula>
    </cfRule>
  </conditionalFormatting>
  <conditionalFormatting sqref="F29">
    <cfRule type="cellIs" dxfId="1399" priority="500" operator="equal">
      <formula>0</formula>
    </cfRule>
    <cfRule type="containsErrors" dxfId="1398" priority="509">
      <formula>ISERROR(F29)</formula>
    </cfRule>
  </conditionalFormatting>
  <conditionalFormatting sqref="F29">
    <cfRule type="containsErrors" dxfId="1397" priority="508">
      <formula>ISERROR(F29)</formula>
    </cfRule>
  </conditionalFormatting>
  <conditionalFormatting sqref="F29">
    <cfRule type="containsErrors" dxfId="1396" priority="507">
      <formula>ISERROR(F29)</formula>
    </cfRule>
  </conditionalFormatting>
  <conditionalFormatting sqref="M29">
    <cfRule type="containsErrors" dxfId="1395" priority="504">
      <formula>ISERROR(M29)</formula>
    </cfRule>
  </conditionalFormatting>
  <conditionalFormatting sqref="N29">
    <cfRule type="containsErrors" dxfId="1394" priority="503">
      <formula>ISERROR(N29)</formula>
    </cfRule>
  </conditionalFormatting>
  <conditionalFormatting sqref="H29:I29">
    <cfRule type="cellIs" dxfId="1393" priority="502" operator="equal">
      <formula>0</formula>
    </cfRule>
  </conditionalFormatting>
  <conditionalFormatting sqref="M29:N29">
    <cfRule type="cellIs" dxfId="1392" priority="501" operator="equal">
      <formula>0</formula>
    </cfRule>
  </conditionalFormatting>
  <conditionalFormatting sqref="F43">
    <cfRule type="cellIs" dxfId="1391" priority="499" operator="equal">
      <formula>0</formula>
    </cfRule>
  </conditionalFormatting>
  <conditionalFormatting sqref="F43">
    <cfRule type="cellIs" dxfId="1390" priority="498" operator="equal">
      <formula>0</formula>
    </cfRule>
  </conditionalFormatting>
  <conditionalFormatting sqref="H43">
    <cfRule type="containsErrors" dxfId="1389" priority="493">
      <formula>ISERROR(H43)</formula>
    </cfRule>
  </conditionalFormatting>
  <conditionalFormatting sqref="I43">
    <cfRule type="containsErrors" dxfId="1388" priority="492">
      <formula>ISERROR(I43)</formula>
    </cfRule>
  </conditionalFormatting>
  <conditionalFormatting sqref="F43">
    <cfRule type="containsErrors" dxfId="1387" priority="497">
      <formula>ISERROR(F43)</formula>
    </cfRule>
  </conditionalFormatting>
  <conditionalFormatting sqref="F43">
    <cfRule type="cellIs" dxfId="1386" priority="487" operator="equal">
      <formula>0</formula>
    </cfRule>
    <cfRule type="containsErrors" dxfId="1385" priority="496">
      <formula>ISERROR(F43)</formula>
    </cfRule>
  </conditionalFormatting>
  <conditionalFormatting sqref="F43">
    <cfRule type="containsErrors" dxfId="1384" priority="495">
      <formula>ISERROR(F43)</formula>
    </cfRule>
  </conditionalFormatting>
  <conditionalFormatting sqref="F43">
    <cfRule type="containsErrors" dxfId="1383" priority="494">
      <formula>ISERROR(F43)</formula>
    </cfRule>
  </conditionalFormatting>
  <conditionalFormatting sqref="M43">
    <cfRule type="containsErrors" dxfId="1382" priority="491">
      <formula>ISERROR(M43)</formula>
    </cfRule>
  </conditionalFormatting>
  <conditionalFormatting sqref="N43">
    <cfRule type="containsErrors" dxfId="1381" priority="490">
      <formula>ISERROR(N43)</formula>
    </cfRule>
  </conditionalFormatting>
  <conditionalFormatting sqref="H43:I43">
    <cfRule type="cellIs" dxfId="1380" priority="489" operator="equal">
      <formula>0</formula>
    </cfRule>
  </conditionalFormatting>
  <conditionalFormatting sqref="M43:N43">
    <cfRule type="cellIs" dxfId="1379" priority="488" operator="equal">
      <formula>0</formula>
    </cfRule>
  </conditionalFormatting>
  <conditionalFormatting sqref="F57">
    <cfRule type="cellIs" dxfId="1378" priority="485" operator="equal">
      <formula>0</formula>
    </cfRule>
  </conditionalFormatting>
  <conditionalFormatting sqref="F57">
    <cfRule type="cellIs" dxfId="1377" priority="484" operator="equal">
      <formula>0</formula>
    </cfRule>
  </conditionalFormatting>
  <conditionalFormatting sqref="H57">
    <cfRule type="containsErrors" dxfId="1376" priority="479">
      <formula>ISERROR(H57)</formula>
    </cfRule>
  </conditionalFormatting>
  <conditionalFormatting sqref="I57">
    <cfRule type="containsErrors" dxfId="1375" priority="478">
      <formula>ISERROR(I57)</formula>
    </cfRule>
  </conditionalFormatting>
  <conditionalFormatting sqref="F57">
    <cfRule type="containsErrors" dxfId="1374" priority="483">
      <formula>ISERROR(F57)</formula>
    </cfRule>
  </conditionalFormatting>
  <conditionalFormatting sqref="F57">
    <cfRule type="cellIs" dxfId="1373" priority="473" operator="equal">
      <formula>0</formula>
    </cfRule>
    <cfRule type="containsErrors" dxfId="1372" priority="482">
      <formula>ISERROR(F57)</formula>
    </cfRule>
  </conditionalFormatting>
  <conditionalFormatting sqref="F57">
    <cfRule type="containsErrors" dxfId="1371" priority="481">
      <formula>ISERROR(F57)</formula>
    </cfRule>
  </conditionalFormatting>
  <conditionalFormatting sqref="F57">
    <cfRule type="containsErrors" dxfId="1370" priority="480">
      <formula>ISERROR(F57)</formula>
    </cfRule>
  </conditionalFormatting>
  <conditionalFormatting sqref="M57">
    <cfRule type="containsErrors" dxfId="1369" priority="477">
      <formula>ISERROR(M57)</formula>
    </cfRule>
  </conditionalFormatting>
  <conditionalFormatting sqref="N57">
    <cfRule type="containsErrors" dxfId="1368" priority="476">
      <formula>ISERROR(N57)</formula>
    </cfRule>
  </conditionalFormatting>
  <conditionalFormatting sqref="H57:I57">
    <cfRule type="cellIs" dxfId="1367" priority="475" operator="equal">
      <formula>0</formula>
    </cfRule>
  </conditionalFormatting>
  <conditionalFormatting sqref="M57:N57">
    <cfRule type="cellIs" dxfId="1366" priority="474" operator="equal">
      <formula>0</formula>
    </cfRule>
  </conditionalFormatting>
  <conditionalFormatting sqref="F71">
    <cfRule type="cellIs" dxfId="1365" priority="472" operator="equal">
      <formula>0</formula>
    </cfRule>
  </conditionalFormatting>
  <conditionalFormatting sqref="F71">
    <cfRule type="cellIs" dxfId="1364" priority="471" operator="equal">
      <formula>0</formula>
    </cfRule>
  </conditionalFormatting>
  <conditionalFormatting sqref="H71">
    <cfRule type="containsErrors" dxfId="1363" priority="466">
      <formula>ISERROR(H71)</formula>
    </cfRule>
  </conditionalFormatting>
  <conditionalFormatting sqref="F71">
    <cfRule type="containsErrors" dxfId="1362" priority="470">
      <formula>ISERROR(F71)</formula>
    </cfRule>
  </conditionalFormatting>
  <conditionalFormatting sqref="F71">
    <cfRule type="cellIs" dxfId="1361" priority="460" operator="equal">
      <formula>0</formula>
    </cfRule>
    <cfRule type="containsErrors" dxfId="1360" priority="469">
      <formula>ISERROR(F71)</formula>
    </cfRule>
  </conditionalFormatting>
  <conditionalFormatting sqref="F71">
    <cfRule type="containsErrors" dxfId="1359" priority="468">
      <formula>ISERROR(F71)</formula>
    </cfRule>
  </conditionalFormatting>
  <conditionalFormatting sqref="F71">
    <cfRule type="containsErrors" dxfId="1358" priority="467">
      <formula>ISERROR(F71)</formula>
    </cfRule>
  </conditionalFormatting>
  <conditionalFormatting sqref="N71">
    <cfRule type="containsErrors" dxfId="1357" priority="463">
      <formula>ISERROR(N71)</formula>
    </cfRule>
  </conditionalFormatting>
  <conditionalFormatting sqref="H71">
    <cfRule type="cellIs" dxfId="1356" priority="462" operator="equal">
      <formula>0</formula>
    </cfRule>
  </conditionalFormatting>
  <conditionalFormatting sqref="N71">
    <cfRule type="cellIs" dxfId="1355" priority="461" operator="equal">
      <formula>0</formula>
    </cfRule>
  </conditionalFormatting>
  <conditionalFormatting sqref="E30:F30 L30 H30">
    <cfRule type="cellIs" dxfId="1354" priority="457" operator="equal">
      <formula>0</formula>
    </cfRule>
  </conditionalFormatting>
  <conditionalFormatting sqref="H30">
    <cfRule type="containsErrors" dxfId="1353" priority="453">
      <formula>ISERROR(H30)</formula>
    </cfRule>
  </conditionalFormatting>
  <conditionalFormatting sqref="F30">
    <cfRule type="containsErrors" dxfId="1352" priority="448">
      <formula>ISERROR(F30)</formula>
    </cfRule>
  </conditionalFormatting>
  <conditionalFormatting sqref="F30">
    <cfRule type="containsErrors" dxfId="1351" priority="444">
      <formula>ISERROR(F30)</formula>
    </cfRule>
  </conditionalFormatting>
  <conditionalFormatting sqref="H30">
    <cfRule type="containsErrors" dxfId="1350" priority="441">
      <formula>ISERROR(H30)</formula>
    </cfRule>
  </conditionalFormatting>
  <conditionalFormatting sqref="I30">
    <cfRule type="containsErrors" dxfId="1349" priority="440">
      <formula>ISERROR(I30)</formula>
    </cfRule>
  </conditionalFormatting>
  <conditionalFormatting sqref="H30">
    <cfRule type="containsErrors" dxfId="1348" priority="456">
      <formula>ISERROR(H30)</formula>
    </cfRule>
  </conditionalFormatting>
  <conditionalFormatting sqref="H30">
    <cfRule type="containsErrors" dxfId="1347" priority="455">
      <formula>ISERROR(H30)</formula>
    </cfRule>
  </conditionalFormatting>
  <conditionalFormatting sqref="H30">
    <cfRule type="cellIs" dxfId="1346" priority="449" operator="equal">
      <formula>0</formula>
    </cfRule>
    <cfRule type="containsErrors" dxfId="1345" priority="450">
      <formula>ISERROR(H30)</formula>
    </cfRule>
    <cfRule type="containsErrors" dxfId="1344" priority="454">
      <formula>ISERROR(H30)</formula>
    </cfRule>
  </conditionalFormatting>
  <conditionalFormatting sqref="H30">
    <cfRule type="containsErrors" dxfId="1343" priority="452">
      <formula>ISERROR(H30)</formula>
    </cfRule>
  </conditionalFormatting>
  <conditionalFormatting sqref="H30">
    <cfRule type="containsErrors" dxfId="1342" priority="451">
      <formula>ISERROR(H30)</formula>
    </cfRule>
  </conditionalFormatting>
  <conditionalFormatting sqref="F30">
    <cfRule type="containsErrors" dxfId="1341" priority="447">
      <formula>ISERROR(F30)</formula>
    </cfRule>
  </conditionalFormatting>
  <conditionalFormatting sqref="F30">
    <cfRule type="cellIs" dxfId="1340" priority="431" operator="equal">
      <formula>0</formula>
    </cfRule>
    <cfRule type="containsErrors" dxfId="1339" priority="446">
      <formula>ISERROR(F30)</formula>
    </cfRule>
  </conditionalFormatting>
  <conditionalFormatting sqref="F30">
    <cfRule type="cellIs" dxfId="1338" priority="445" operator="equal">
      <formula>0</formula>
    </cfRule>
  </conditionalFormatting>
  <conditionalFormatting sqref="F30">
    <cfRule type="containsErrors" dxfId="1337" priority="443">
      <formula>ISERROR(F30)</formula>
    </cfRule>
  </conditionalFormatting>
  <conditionalFormatting sqref="F30">
    <cfRule type="containsErrors" dxfId="1336" priority="442">
      <formula>ISERROR(F30)</formula>
    </cfRule>
  </conditionalFormatting>
  <conditionalFormatting sqref="G30">
    <cfRule type="containsErrors" dxfId="1335" priority="437">
      <formula>ISERROR(G30)</formula>
    </cfRule>
  </conditionalFormatting>
  <conditionalFormatting sqref="M30">
    <cfRule type="containsErrors" dxfId="1334" priority="439">
      <formula>ISERROR(M30)</formula>
    </cfRule>
  </conditionalFormatting>
  <conditionalFormatting sqref="N30">
    <cfRule type="containsErrors" dxfId="1333" priority="438">
      <formula>ISERROR(N30)</formula>
    </cfRule>
  </conditionalFormatting>
  <conditionalFormatting sqref="G30">
    <cfRule type="containsErrors" dxfId="1332" priority="434">
      <formula>ISERROR(G30)</formula>
    </cfRule>
  </conditionalFormatting>
  <conditionalFormatting sqref="G30">
    <cfRule type="containsErrors" dxfId="1331" priority="436">
      <formula>ISERROR(G30)</formula>
    </cfRule>
  </conditionalFormatting>
  <conditionalFormatting sqref="G30">
    <cfRule type="cellIs" dxfId="1330" priority="435" operator="equal">
      <formula>0</formula>
    </cfRule>
  </conditionalFormatting>
  <conditionalFormatting sqref="H30:I30">
    <cfRule type="cellIs" dxfId="1329" priority="433" operator="equal">
      <formula>0</formula>
    </cfRule>
  </conditionalFormatting>
  <conditionalFormatting sqref="M30:N30">
    <cfRule type="cellIs" dxfId="1328" priority="432" operator="equal">
      <formula>0</formula>
    </cfRule>
  </conditionalFormatting>
  <conditionalFormatting sqref="K30">
    <cfRule type="cellIs" dxfId="1327" priority="429" operator="equal">
      <formula>0</formula>
    </cfRule>
  </conditionalFormatting>
  <conditionalFormatting sqref="C30:D30">
    <cfRule type="cellIs" dxfId="1326" priority="430" operator="equal">
      <formula>0</formula>
    </cfRule>
  </conditionalFormatting>
  <conditionalFormatting sqref="E44:F44 L44 H44">
    <cfRule type="cellIs" dxfId="1325" priority="428" operator="equal">
      <formula>0</formula>
    </cfRule>
  </conditionalFormatting>
  <conditionalFormatting sqref="H44">
    <cfRule type="containsErrors" dxfId="1324" priority="424">
      <formula>ISERROR(H44)</formula>
    </cfRule>
  </conditionalFormatting>
  <conditionalFormatting sqref="F44">
    <cfRule type="containsErrors" dxfId="1323" priority="419">
      <formula>ISERROR(F44)</formula>
    </cfRule>
  </conditionalFormatting>
  <conditionalFormatting sqref="F44">
    <cfRule type="containsErrors" dxfId="1322" priority="415">
      <formula>ISERROR(F44)</formula>
    </cfRule>
  </conditionalFormatting>
  <conditionalFormatting sqref="H44">
    <cfRule type="containsErrors" dxfId="1321" priority="412">
      <formula>ISERROR(H44)</formula>
    </cfRule>
  </conditionalFormatting>
  <conditionalFormatting sqref="I44">
    <cfRule type="containsErrors" dxfId="1320" priority="411">
      <formula>ISERROR(I44)</formula>
    </cfRule>
  </conditionalFormatting>
  <conditionalFormatting sqref="H44">
    <cfRule type="containsErrors" dxfId="1319" priority="427">
      <formula>ISERROR(H44)</formula>
    </cfRule>
  </conditionalFormatting>
  <conditionalFormatting sqref="H44">
    <cfRule type="containsErrors" dxfId="1318" priority="426">
      <formula>ISERROR(H44)</formula>
    </cfRule>
  </conditionalFormatting>
  <conditionalFormatting sqref="H44">
    <cfRule type="cellIs" dxfId="1317" priority="420" operator="equal">
      <formula>0</formula>
    </cfRule>
    <cfRule type="containsErrors" dxfId="1316" priority="421">
      <formula>ISERROR(H44)</formula>
    </cfRule>
    <cfRule type="containsErrors" dxfId="1315" priority="425">
      <formula>ISERROR(H44)</formula>
    </cfRule>
  </conditionalFormatting>
  <conditionalFormatting sqref="H44">
    <cfRule type="containsErrors" dxfId="1314" priority="423">
      <formula>ISERROR(H44)</formula>
    </cfRule>
  </conditionalFormatting>
  <conditionalFormatting sqref="H44">
    <cfRule type="containsErrors" dxfId="1313" priority="422">
      <formula>ISERROR(H44)</formula>
    </cfRule>
  </conditionalFormatting>
  <conditionalFormatting sqref="F44">
    <cfRule type="containsErrors" dxfId="1312" priority="418">
      <formula>ISERROR(F44)</formula>
    </cfRule>
  </conditionalFormatting>
  <conditionalFormatting sqref="F44">
    <cfRule type="cellIs" dxfId="1311" priority="402" operator="equal">
      <formula>0</formula>
    </cfRule>
    <cfRule type="containsErrors" dxfId="1310" priority="417">
      <formula>ISERROR(F44)</formula>
    </cfRule>
  </conditionalFormatting>
  <conditionalFormatting sqref="F44">
    <cfRule type="cellIs" dxfId="1309" priority="416" operator="equal">
      <formula>0</formula>
    </cfRule>
  </conditionalFormatting>
  <conditionalFormatting sqref="F44">
    <cfRule type="containsErrors" dxfId="1308" priority="414">
      <formula>ISERROR(F44)</formula>
    </cfRule>
  </conditionalFormatting>
  <conditionalFormatting sqref="F44">
    <cfRule type="containsErrors" dxfId="1307" priority="413">
      <formula>ISERROR(F44)</formula>
    </cfRule>
  </conditionalFormatting>
  <conditionalFormatting sqref="G44">
    <cfRule type="containsErrors" dxfId="1306" priority="408">
      <formula>ISERROR(G44)</formula>
    </cfRule>
  </conditionalFormatting>
  <conditionalFormatting sqref="M44">
    <cfRule type="containsErrors" dxfId="1305" priority="410">
      <formula>ISERROR(M44)</formula>
    </cfRule>
  </conditionalFormatting>
  <conditionalFormatting sqref="N44">
    <cfRule type="containsErrors" dxfId="1304" priority="409">
      <formula>ISERROR(N44)</formula>
    </cfRule>
  </conditionalFormatting>
  <conditionalFormatting sqref="G44">
    <cfRule type="containsErrors" dxfId="1303" priority="405">
      <formula>ISERROR(G44)</formula>
    </cfRule>
  </conditionalFormatting>
  <conditionalFormatting sqref="G44">
    <cfRule type="containsErrors" dxfId="1302" priority="407">
      <formula>ISERROR(G44)</formula>
    </cfRule>
  </conditionalFormatting>
  <conditionalFormatting sqref="G44">
    <cfRule type="cellIs" dxfId="1301" priority="406" operator="equal">
      <formula>0</formula>
    </cfRule>
  </conditionalFormatting>
  <conditionalFormatting sqref="H44:I44">
    <cfRule type="cellIs" dxfId="1300" priority="404" operator="equal">
      <formula>0</formula>
    </cfRule>
  </conditionalFormatting>
  <conditionalFormatting sqref="M44:N44">
    <cfRule type="cellIs" dxfId="1299" priority="403" operator="equal">
      <formula>0</formula>
    </cfRule>
  </conditionalFormatting>
  <conditionalFormatting sqref="K44">
    <cfRule type="cellIs" dxfId="1298" priority="400" operator="equal">
      <formula>0</formula>
    </cfRule>
  </conditionalFormatting>
  <conditionalFormatting sqref="C44:D44">
    <cfRule type="cellIs" dxfId="1297" priority="401" operator="equal">
      <formula>0</formula>
    </cfRule>
  </conditionalFormatting>
  <conditionalFormatting sqref="E58:F58 L58 H58">
    <cfRule type="cellIs" dxfId="1296" priority="399" operator="equal">
      <formula>0</formula>
    </cfRule>
  </conditionalFormatting>
  <conditionalFormatting sqref="H58">
    <cfRule type="containsErrors" dxfId="1295" priority="395">
      <formula>ISERROR(H58)</formula>
    </cfRule>
  </conditionalFormatting>
  <conditionalFormatting sqref="F58">
    <cfRule type="containsErrors" dxfId="1294" priority="390">
      <formula>ISERROR(F58)</formula>
    </cfRule>
  </conditionalFormatting>
  <conditionalFormatting sqref="F58">
    <cfRule type="containsErrors" dxfId="1293" priority="386">
      <formula>ISERROR(F58)</formula>
    </cfRule>
  </conditionalFormatting>
  <conditionalFormatting sqref="H58">
    <cfRule type="containsErrors" dxfId="1292" priority="383">
      <formula>ISERROR(H58)</formula>
    </cfRule>
  </conditionalFormatting>
  <conditionalFormatting sqref="I58">
    <cfRule type="containsErrors" dxfId="1291" priority="382">
      <formula>ISERROR(I58)</formula>
    </cfRule>
  </conditionalFormatting>
  <conditionalFormatting sqref="H58">
    <cfRule type="containsErrors" dxfId="1290" priority="398">
      <formula>ISERROR(H58)</formula>
    </cfRule>
  </conditionalFormatting>
  <conditionalFormatting sqref="H58">
    <cfRule type="containsErrors" dxfId="1289" priority="397">
      <formula>ISERROR(H58)</formula>
    </cfRule>
  </conditionalFormatting>
  <conditionalFormatting sqref="H58">
    <cfRule type="cellIs" dxfId="1288" priority="391" operator="equal">
      <formula>0</formula>
    </cfRule>
    <cfRule type="containsErrors" dxfId="1287" priority="392">
      <formula>ISERROR(H58)</formula>
    </cfRule>
    <cfRule type="containsErrors" dxfId="1286" priority="396">
      <formula>ISERROR(H58)</formula>
    </cfRule>
  </conditionalFormatting>
  <conditionalFormatting sqref="H58">
    <cfRule type="containsErrors" dxfId="1285" priority="394">
      <formula>ISERROR(H58)</formula>
    </cfRule>
  </conditionalFormatting>
  <conditionalFormatting sqref="H58">
    <cfRule type="containsErrors" dxfId="1284" priority="393">
      <formula>ISERROR(H58)</formula>
    </cfRule>
  </conditionalFormatting>
  <conditionalFormatting sqref="F58">
    <cfRule type="containsErrors" dxfId="1283" priority="389">
      <formula>ISERROR(F58)</formula>
    </cfRule>
  </conditionalFormatting>
  <conditionalFormatting sqref="F58">
    <cfRule type="cellIs" dxfId="1282" priority="373" operator="equal">
      <formula>0</formula>
    </cfRule>
    <cfRule type="containsErrors" dxfId="1281" priority="388">
      <formula>ISERROR(F58)</formula>
    </cfRule>
  </conditionalFormatting>
  <conditionalFormatting sqref="F58">
    <cfRule type="cellIs" dxfId="1280" priority="387" operator="equal">
      <formula>0</formula>
    </cfRule>
  </conditionalFormatting>
  <conditionalFormatting sqref="F58">
    <cfRule type="containsErrors" dxfId="1279" priority="385">
      <formula>ISERROR(F58)</formula>
    </cfRule>
  </conditionalFormatting>
  <conditionalFormatting sqref="F58">
    <cfRule type="containsErrors" dxfId="1278" priority="384">
      <formula>ISERROR(F58)</formula>
    </cfRule>
  </conditionalFormatting>
  <conditionalFormatting sqref="G58">
    <cfRule type="containsErrors" dxfId="1277" priority="379">
      <formula>ISERROR(G58)</formula>
    </cfRule>
  </conditionalFormatting>
  <conditionalFormatting sqref="M58">
    <cfRule type="containsErrors" dxfId="1276" priority="381">
      <formula>ISERROR(M58)</formula>
    </cfRule>
  </conditionalFormatting>
  <conditionalFormatting sqref="N58">
    <cfRule type="containsErrors" dxfId="1275" priority="380">
      <formula>ISERROR(N58)</formula>
    </cfRule>
  </conditionalFormatting>
  <conditionalFormatting sqref="G58">
    <cfRule type="containsErrors" dxfId="1274" priority="376">
      <formula>ISERROR(G58)</formula>
    </cfRule>
  </conditionalFormatting>
  <conditionalFormatting sqref="G58">
    <cfRule type="containsErrors" dxfId="1273" priority="378">
      <formula>ISERROR(G58)</formula>
    </cfRule>
  </conditionalFormatting>
  <conditionalFormatting sqref="G58">
    <cfRule type="cellIs" dxfId="1272" priority="377" operator="equal">
      <formula>0</formula>
    </cfRule>
  </conditionalFormatting>
  <conditionalFormatting sqref="H58:I58">
    <cfRule type="cellIs" dxfId="1271" priority="375" operator="equal">
      <formula>0</formula>
    </cfRule>
  </conditionalFormatting>
  <conditionalFormatting sqref="M58:N58">
    <cfRule type="cellIs" dxfId="1270" priority="374" operator="equal">
      <formula>0</formula>
    </cfRule>
  </conditionalFormatting>
  <conditionalFormatting sqref="K58">
    <cfRule type="cellIs" dxfId="1269" priority="371" operator="equal">
      <formula>0</formula>
    </cfRule>
  </conditionalFormatting>
  <conditionalFormatting sqref="C58:D58">
    <cfRule type="cellIs" dxfId="1268" priority="372" operator="equal">
      <formula>0</formula>
    </cfRule>
  </conditionalFormatting>
  <conditionalFormatting sqref="E72:F72 L72 H72">
    <cfRule type="cellIs" dxfId="1267" priority="370" operator="equal">
      <formula>0</formula>
    </cfRule>
  </conditionalFormatting>
  <conditionalFormatting sqref="H72">
    <cfRule type="containsErrors" dxfId="1266" priority="366">
      <formula>ISERROR(H72)</formula>
    </cfRule>
  </conditionalFormatting>
  <conditionalFormatting sqref="F72">
    <cfRule type="containsErrors" dxfId="1265" priority="361">
      <formula>ISERROR(F72)</formula>
    </cfRule>
  </conditionalFormatting>
  <conditionalFormatting sqref="F72">
    <cfRule type="containsErrors" dxfId="1264" priority="357">
      <formula>ISERROR(F72)</formula>
    </cfRule>
  </conditionalFormatting>
  <conditionalFormatting sqref="H72">
    <cfRule type="containsErrors" dxfId="1263" priority="354">
      <formula>ISERROR(H72)</formula>
    </cfRule>
  </conditionalFormatting>
  <conditionalFormatting sqref="I72">
    <cfRule type="containsErrors" dxfId="1262" priority="353">
      <formula>ISERROR(I72)</formula>
    </cfRule>
  </conditionalFormatting>
  <conditionalFormatting sqref="H72">
    <cfRule type="containsErrors" dxfId="1261" priority="369">
      <formula>ISERROR(H72)</formula>
    </cfRule>
  </conditionalFormatting>
  <conditionalFormatting sqref="H72">
    <cfRule type="containsErrors" dxfId="1260" priority="368">
      <formula>ISERROR(H72)</formula>
    </cfRule>
  </conditionalFormatting>
  <conditionalFormatting sqref="H72">
    <cfRule type="cellIs" dxfId="1259" priority="362" operator="equal">
      <formula>0</formula>
    </cfRule>
    <cfRule type="containsErrors" dxfId="1258" priority="363">
      <formula>ISERROR(H72)</formula>
    </cfRule>
    <cfRule type="containsErrors" dxfId="1257" priority="367">
      <formula>ISERROR(H72)</formula>
    </cfRule>
  </conditionalFormatting>
  <conditionalFormatting sqref="H72">
    <cfRule type="containsErrors" dxfId="1256" priority="365">
      <formula>ISERROR(H72)</formula>
    </cfRule>
  </conditionalFormatting>
  <conditionalFormatting sqref="H72">
    <cfRule type="containsErrors" dxfId="1255" priority="364">
      <formula>ISERROR(H72)</formula>
    </cfRule>
  </conditionalFormatting>
  <conditionalFormatting sqref="F72">
    <cfRule type="containsErrors" dxfId="1254" priority="360">
      <formula>ISERROR(F72)</formula>
    </cfRule>
  </conditionalFormatting>
  <conditionalFormatting sqref="F72">
    <cfRule type="cellIs" dxfId="1253" priority="344" operator="equal">
      <formula>0</formula>
    </cfRule>
    <cfRule type="containsErrors" dxfId="1252" priority="359">
      <formula>ISERROR(F72)</formula>
    </cfRule>
  </conditionalFormatting>
  <conditionalFormatting sqref="F72">
    <cfRule type="cellIs" dxfId="1251" priority="358" operator="equal">
      <formula>0</formula>
    </cfRule>
  </conditionalFormatting>
  <conditionalFormatting sqref="F72">
    <cfRule type="containsErrors" dxfId="1250" priority="356">
      <formula>ISERROR(F72)</formula>
    </cfRule>
  </conditionalFormatting>
  <conditionalFormatting sqref="F72">
    <cfRule type="containsErrors" dxfId="1249" priority="355">
      <formula>ISERROR(F72)</formula>
    </cfRule>
  </conditionalFormatting>
  <conditionalFormatting sqref="G72">
    <cfRule type="containsErrors" dxfId="1248" priority="350">
      <formula>ISERROR(G72)</formula>
    </cfRule>
  </conditionalFormatting>
  <conditionalFormatting sqref="M72">
    <cfRule type="containsErrors" dxfId="1247" priority="352">
      <formula>ISERROR(M72)</formula>
    </cfRule>
  </conditionalFormatting>
  <conditionalFormatting sqref="N72">
    <cfRule type="containsErrors" dxfId="1246" priority="351">
      <formula>ISERROR(N72)</formula>
    </cfRule>
  </conditionalFormatting>
  <conditionalFormatting sqref="G72">
    <cfRule type="containsErrors" dxfId="1245" priority="347">
      <formula>ISERROR(G72)</formula>
    </cfRule>
  </conditionalFormatting>
  <conditionalFormatting sqref="G72">
    <cfRule type="containsErrors" dxfId="1244" priority="349">
      <formula>ISERROR(G72)</formula>
    </cfRule>
  </conditionalFormatting>
  <conditionalFormatting sqref="G72">
    <cfRule type="cellIs" dxfId="1243" priority="348" operator="equal">
      <formula>0</formula>
    </cfRule>
  </conditionalFormatting>
  <conditionalFormatting sqref="H72:I72">
    <cfRule type="cellIs" dxfId="1242" priority="346" operator="equal">
      <formula>0</formula>
    </cfRule>
  </conditionalFormatting>
  <conditionalFormatting sqref="M72:N72">
    <cfRule type="cellIs" dxfId="1241" priority="345" operator="equal">
      <formula>0</formula>
    </cfRule>
  </conditionalFormatting>
  <conditionalFormatting sqref="K72">
    <cfRule type="cellIs" dxfId="1240" priority="342" operator="equal">
      <formula>0</formula>
    </cfRule>
  </conditionalFormatting>
  <conditionalFormatting sqref="C72:D72">
    <cfRule type="cellIs" dxfId="1239" priority="343" operator="equal">
      <formula>0</formula>
    </cfRule>
  </conditionalFormatting>
  <conditionalFormatting sqref="O80:O81">
    <cfRule type="containsErrors" dxfId="1238" priority="338">
      <formula>ISERROR(O80)</formula>
    </cfRule>
  </conditionalFormatting>
  <conditionalFormatting sqref="P80:P81">
    <cfRule type="containsErrors" dxfId="1237" priority="337">
      <formula>ISERROR(P80)</formula>
    </cfRule>
  </conditionalFormatting>
  <conditionalFormatting sqref="O80:P81">
    <cfRule type="cellIs" dxfId="1236" priority="336" operator="equal">
      <formula>0</formula>
    </cfRule>
  </conditionalFormatting>
  <conditionalFormatting sqref="E90:E95">
    <cfRule type="cellIs" dxfId="1235" priority="332" operator="equal">
      <formula>0</formula>
    </cfRule>
    <cfRule type="containsErrors" dxfId="1234" priority="333">
      <formula>ISERROR(E90)</formula>
    </cfRule>
  </conditionalFormatting>
  <conditionalFormatting sqref="N83 G92:G95">
    <cfRule type="cellIs" dxfId="1233" priority="320" operator="equal">
      <formula>0</formula>
    </cfRule>
  </conditionalFormatting>
  <conditionalFormatting sqref="G92:G95">
    <cfRule type="containsErrors" dxfId="1232" priority="316">
      <formula>ISERROR(G92)</formula>
    </cfRule>
  </conditionalFormatting>
  <conditionalFormatting sqref="E92:E95">
    <cfRule type="containsErrors" dxfId="1231" priority="311">
      <formula>ISERROR(E92)</formula>
    </cfRule>
  </conditionalFormatting>
  <conditionalFormatting sqref="E92:E95">
    <cfRule type="containsErrors" dxfId="1230" priority="307">
      <formula>ISERROR(E92)</formula>
    </cfRule>
  </conditionalFormatting>
  <conditionalFormatting sqref="G92:G95">
    <cfRule type="containsErrors" dxfId="1229" priority="304">
      <formula>ISERROR(G92)</formula>
    </cfRule>
  </conditionalFormatting>
  <conditionalFormatting sqref="H92:H95">
    <cfRule type="containsErrors" dxfId="1228" priority="303">
      <formula>ISERROR(H92)</formula>
    </cfRule>
  </conditionalFormatting>
  <conditionalFormatting sqref="G92:G95">
    <cfRule type="containsErrors" dxfId="1227" priority="319">
      <formula>ISERROR(G92)</formula>
    </cfRule>
  </conditionalFormatting>
  <conditionalFormatting sqref="G92:G95">
    <cfRule type="containsErrors" dxfId="1226" priority="318">
      <formula>ISERROR(G92)</formula>
    </cfRule>
  </conditionalFormatting>
  <conditionalFormatting sqref="G92:G95">
    <cfRule type="cellIs" dxfId="1225" priority="312" operator="equal">
      <formula>0</formula>
    </cfRule>
    <cfRule type="containsErrors" dxfId="1224" priority="313">
      <formula>ISERROR(G92)</formula>
    </cfRule>
    <cfRule type="containsErrors" dxfId="1223" priority="317">
      <formula>ISERROR(G92)</formula>
    </cfRule>
  </conditionalFormatting>
  <conditionalFormatting sqref="G92:G95">
    <cfRule type="containsErrors" dxfId="1222" priority="315">
      <formula>ISERROR(G92)</formula>
    </cfRule>
  </conditionalFormatting>
  <conditionalFormatting sqref="G92:G95">
    <cfRule type="containsErrors" dxfId="1221" priority="314">
      <formula>ISERROR(G92)</formula>
    </cfRule>
  </conditionalFormatting>
  <conditionalFormatting sqref="E92:E95">
    <cfRule type="containsErrors" dxfId="1220" priority="310">
      <formula>ISERROR(E92)</formula>
    </cfRule>
  </conditionalFormatting>
  <conditionalFormatting sqref="E92:E95">
    <cfRule type="cellIs" dxfId="1219" priority="294" operator="equal">
      <formula>0</formula>
    </cfRule>
    <cfRule type="containsErrors" dxfId="1218" priority="309">
      <formula>ISERROR(E92)</formula>
    </cfRule>
  </conditionalFormatting>
  <conditionalFormatting sqref="E92:E95">
    <cfRule type="cellIs" dxfId="1217" priority="308" operator="equal">
      <formula>0</formula>
    </cfRule>
  </conditionalFormatting>
  <conditionalFormatting sqref="E92:E95">
    <cfRule type="containsErrors" dxfId="1216" priority="306">
      <formula>ISERROR(E92)</formula>
    </cfRule>
  </conditionalFormatting>
  <conditionalFormatting sqref="E92:E95">
    <cfRule type="containsErrors" dxfId="1215" priority="305">
      <formula>ISERROR(E92)</formula>
    </cfRule>
  </conditionalFormatting>
  <conditionalFormatting sqref="F92:F95">
    <cfRule type="containsErrors" dxfId="1214" priority="300">
      <formula>ISERROR(F92)</formula>
    </cfRule>
  </conditionalFormatting>
  <conditionalFormatting sqref="O83">
    <cfRule type="containsErrors" dxfId="1213" priority="302">
      <formula>ISERROR(O83)</formula>
    </cfRule>
  </conditionalFormatting>
  <conditionalFormatting sqref="P83">
    <cfRule type="containsErrors" dxfId="1212" priority="301">
      <formula>ISERROR(P83)</formula>
    </cfRule>
  </conditionalFormatting>
  <conditionalFormatting sqref="F92:F95">
    <cfRule type="containsErrors" dxfId="1211" priority="297">
      <formula>ISERROR(F92)</formula>
    </cfRule>
  </conditionalFormatting>
  <conditionalFormatting sqref="F92:F95">
    <cfRule type="containsErrors" dxfId="1210" priority="299">
      <formula>ISERROR(F92)</formula>
    </cfRule>
  </conditionalFormatting>
  <conditionalFormatting sqref="F92:F95">
    <cfRule type="cellIs" dxfId="1209" priority="298" operator="equal">
      <formula>0</formula>
    </cfRule>
  </conditionalFormatting>
  <conditionalFormatting sqref="G92:H95">
    <cfRule type="cellIs" dxfId="1208" priority="296" operator="equal">
      <formula>0</formula>
    </cfRule>
  </conditionalFormatting>
  <conditionalFormatting sqref="O83:P83">
    <cfRule type="cellIs" dxfId="1207" priority="295" operator="equal">
      <formula>0</formula>
    </cfRule>
  </conditionalFormatting>
  <conditionalFormatting sqref="M83">
    <cfRule type="cellIs" dxfId="1206" priority="292" operator="equal">
      <formula>0</formula>
    </cfRule>
  </conditionalFormatting>
  <conditionalFormatting sqref="C92:D95">
    <cfRule type="cellIs" dxfId="1205" priority="293" operator="equal">
      <formula>0</formula>
    </cfRule>
  </conditionalFormatting>
  <conditionalFormatting sqref="E88">
    <cfRule type="cellIs" dxfId="1204" priority="284" operator="equal">
      <formula>0</formula>
    </cfRule>
    <cfRule type="containsErrors" dxfId="1203" priority="285">
      <formula>ISERROR(E88)</formula>
    </cfRule>
  </conditionalFormatting>
  <conditionalFormatting sqref="E89">
    <cfRule type="cellIs" dxfId="1202" priority="276" operator="equal">
      <formula>0</formula>
    </cfRule>
    <cfRule type="containsErrors" dxfId="1201" priority="277">
      <formula>ISERROR(E89)</formula>
    </cfRule>
  </conditionalFormatting>
  <conditionalFormatting sqref="F91:F95">
    <cfRule type="containsErrors" dxfId="1200" priority="265">
      <formula>ISERROR(F91)</formula>
    </cfRule>
  </conditionalFormatting>
  <conditionalFormatting sqref="F91:F95">
    <cfRule type="cellIs" dxfId="1199" priority="264" operator="equal">
      <formula>0</formula>
    </cfRule>
  </conditionalFormatting>
  <conditionalFormatting sqref="R80">
    <cfRule type="cellIs" dxfId="1198" priority="252" operator="greaterThanOrEqual">
      <formula>0</formula>
    </cfRule>
    <cfRule type="cellIs" dxfId="1197" priority="253" operator="lessThan">
      <formula>0</formula>
    </cfRule>
  </conditionalFormatting>
  <conditionalFormatting sqref="I81:K84">
    <cfRule type="containsErrors" dxfId="1196" priority="251">
      <formula>ISERROR(I81)</formula>
    </cfRule>
  </conditionalFormatting>
  <conditionalFormatting sqref="I81:K84">
    <cfRule type="cellIs" dxfId="1195" priority="250" operator="equal">
      <formula>0</formula>
    </cfRule>
  </conditionalFormatting>
  <conditionalFormatting sqref="G84">
    <cfRule type="cellIs" dxfId="1194" priority="247" operator="equal">
      <formula>0</formula>
    </cfRule>
  </conditionalFormatting>
  <conditionalFormatting sqref="G84">
    <cfRule type="containsErrors" dxfId="1193" priority="243">
      <formula>ISERROR(G84)</formula>
    </cfRule>
  </conditionalFormatting>
  <conditionalFormatting sqref="G84">
    <cfRule type="containsErrors" dxfId="1192" priority="231">
      <formula>ISERROR(G84)</formula>
    </cfRule>
  </conditionalFormatting>
  <conditionalFormatting sqref="E84">
    <cfRule type="containsErrors" dxfId="1191" priority="230">
      <formula>ISERROR(E84)</formula>
    </cfRule>
  </conditionalFormatting>
  <conditionalFormatting sqref="G84">
    <cfRule type="containsErrors" dxfId="1190" priority="246">
      <formula>ISERROR(G84)</formula>
    </cfRule>
  </conditionalFormatting>
  <conditionalFormatting sqref="G84">
    <cfRule type="containsErrors" dxfId="1189" priority="245">
      <formula>ISERROR(G84)</formula>
    </cfRule>
  </conditionalFormatting>
  <conditionalFormatting sqref="G84">
    <cfRule type="cellIs" dxfId="1188" priority="239" operator="equal">
      <formula>0</formula>
    </cfRule>
    <cfRule type="containsErrors" dxfId="1187" priority="240">
      <formula>ISERROR(G84)</formula>
    </cfRule>
    <cfRule type="containsErrors" dxfId="1186" priority="244">
      <formula>ISERROR(G84)</formula>
    </cfRule>
  </conditionalFormatting>
  <conditionalFormatting sqref="G84">
    <cfRule type="containsErrors" dxfId="1185" priority="242">
      <formula>ISERROR(G84)</formula>
    </cfRule>
  </conditionalFormatting>
  <conditionalFormatting sqref="G84">
    <cfRule type="containsErrors" dxfId="1184" priority="241">
      <formula>ISERROR(G84)</formula>
    </cfRule>
  </conditionalFormatting>
  <conditionalFormatting sqref="D84">
    <cfRule type="containsErrors" dxfId="1183" priority="229">
      <formula>ISERROR(D84)</formula>
    </cfRule>
  </conditionalFormatting>
  <conditionalFormatting sqref="D84">
    <cfRule type="containsErrors" dxfId="1182" priority="226">
      <formula>ISERROR(D84)</formula>
    </cfRule>
  </conditionalFormatting>
  <conditionalFormatting sqref="D84">
    <cfRule type="containsErrors" dxfId="1181" priority="228">
      <formula>ISERROR(D84)</formula>
    </cfRule>
  </conditionalFormatting>
  <conditionalFormatting sqref="D84">
    <cfRule type="cellIs" dxfId="1180" priority="227" operator="equal">
      <formula>0</formula>
    </cfRule>
  </conditionalFormatting>
  <conditionalFormatting sqref="I88:K95">
    <cfRule type="containsErrors" dxfId="1179" priority="221">
      <formula>ISERROR(I88)</formula>
    </cfRule>
  </conditionalFormatting>
  <conditionalFormatting sqref="I88:K95">
    <cfRule type="cellIs" dxfId="1178" priority="220" operator="equal">
      <formula>0</formula>
    </cfRule>
  </conditionalFormatting>
  <conditionalFormatting sqref="J87">
    <cfRule type="cellIs" dxfId="1177" priority="218" operator="greaterThanOrEqual">
      <formula>0</formula>
    </cfRule>
    <cfRule type="cellIs" dxfId="1176" priority="219" operator="lessThan">
      <formula>0</formula>
    </cfRule>
  </conditionalFormatting>
  <conditionalFormatting sqref="Q81:S81">
    <cfRule type="cellIs" dxfId="1175" priority="217" operator="equal">
      <formula>0</formula>
    </cfRule>
  </conditionalFormatting>
  <conditionalFormatting sqref="Q81:S81">
    <cfRule type="containsErrors" dxfId="1174" priority="216">
      <formula>ISERROR(Q81)</formula>
    </cfRule>
  </conditionalFormatting>
  <conditionalFormatting sqref="I80:K80">
    <cfRule type="containsErrors" dxfId="1173" priority="215">
      <formula>ISERROR(I80)</formula>
    </cfRule>
  </conditionalFormatting>
  <conditionalFormatting sqref="I80:K80">
    <cfRule type="cellIs" dxfId="1172" priority="214" operator="equal">
      <formula>0</formula>
    </cfRule>
  </conditionalFormatting>
  <conditionalFormatting sqref="G107:H115 C104 D112:E115 O102:S102 G100:G102 E100:E101 G104 E104">
    <cfRule type="cellIs" dxfId="1171" priority="213" operator="equal">
      <formula>0</formula>
    </cfRule>
  </conditionalFormatting>
  <conditionalFormatting sqref="G107:H115 O102:S102 G100:G102 E100:E101">
    <cfRule type="containsErrors" dxfId="1170" priority="212">
      <formula>ISERROR(E100)</formula>
    </cfRule>
  </conditionalFormatting>
  <conditionalFormatting sqref="E107">
    <cfRule type="cellIs" dxfId="1169" priority="210" operator="equal">
      <formula>0</formula>
    </cfRule>
    <cfRule type="containsErrors" dxfId="1168" priority="211">
      <formula>ISERROR(E107)</formula>
    </cfRule>
  </conditionalFormatting>
  <conditionalFormatting sqref="O100:O101">
    <cfRule type="containsErrors" dxfId="1167" priority="209">
      <formula>ISERROR(O100)</formula>
    </cfRule>
  </conditionalFormatting>
  <conditionalFormatting sqref="P100:P101">
    <cfRule type="containsErrors" dxfId="1166" priority="208">
      <formula>ISERROR(P100)</formula>
    </cfRule>
  </conditionalFormatting>
  <conditionalFormatting sqref="O100:P101">
    <cfRule type="cellIs" dxfId="1165" priority="207" operator="equal">
      <formula>0</formula>
    </cfRule>
  </conditionalFormatting>
  <conditionalFormatting sqref="E110:E115">
    <cfRule type="cellIs" dxfId="1164" priority="205" operator="equal">
      <formula>0</formula>
    </cfRule>
    <cfRule type="containsErrors" dxfId="1163" priority="206">
      <formula>ISERROR(E110)</formula>
    </cfRule>
  </conditionalFormatting>
  <conditionalFormatting sqref="N103 G112:G115">
    <cfRule type="cellIs" dxfId="1162" priority="204" operator="equal">
      <formula>0</formula>
    </cfRule>
  </conditionalFormatting>
  <conditionalFormatting sqref="G112:G115">
    <cfRule type="containsErrors" dxfId="1161" priority="200">
      <formula>ISERROR(G112)</formula>
    </cfRule>
  </conditionalFormatting>
  <conditionalFormatting sqref="E112:E115">
    <cfRule type="containsErrors" dxfId="1160" priority="195">
      <formula>ISERROR(E112)</formula>
    </cfRule>
  </conditionalFormatting>
  <conditionalFormatting sqref="E112:E115">
    <cfRule type="containsErrors" dxfId="1159" priority="191">
      <formula>ISERROR(E112)</formula>
    </cfRule>
  </conditionalFormatting>
  <conditionalFormatting sqref="G112:G115">
    <cfRule type="containsErrors" dxfId="1158" priority="188">
      <formula>ISERROR(G112)</formula>
    </cfRule>
  </conditionalFormatting>
  <conditionalFormatting sqref="H112:H115">
    <cfRule type="containsErrors" dxfId="1157" priority="187">
      <formula>ISERROR(H112)</formula>
    </cfRule>
  </conditionalFormatting>
  <conditionalFormatting sqref="G112:G115">
    <cfRule type="containsErrors" dxfId="1156" priority="203">
      <formula>ISERROR(G112)</formula>
    </cfRule>
  </conditionalFormatting>
  <conditionalFormatting sqref="G112:G115">
    <cfRule type="containsErrors" dxfId="1155" priority="202">
      <formula>ISERROR(G112)</formula>
    </cfRule>
  </conditionalFormatting>
  <conditionalFormatting sqref="G112:G115">
    <cfRule type="cellIs" dxfId="1154" priority="196" operator="equal">
      <formula>0</formula>
    </cfRule>
    <cfRule type="containsErrors" dxfId="1153" priority="197">
      <formula>ISERROR(G112)</formula>
    </cfRule>
    <cfRule type="containsErrors" dxfId="1152" priority="201">
      <formula>ISERROR(G112)</formula>
    </cfRule>
  </conditionalFormatting>
  <conditionalFormatting sqref="G112:G115">
    <cfRule type="containsErrors" dxfId="1151" priority="199">
      <formula>ISERROR(G112)</formula>
    </cfRule>
  </conditionalFormatting>
  <conditionalFormatting sqref="G112:G115">
    <cfRule type="containsErrors" dxfId="1150" priority="198">
      <formula>ISERROR(G112)</formula>
    </cfRule>
  </conditionalFormatting>
  <conditionalFormatting sqref="E112:E115">
    <cfRule type="containsErrors" dxfId="1149" priority="194">
      <formula>ISERROR(E112)</formula>
    </cfRule>
  </conditionalFormatting>
  <conditionalFormatting sqref="E112:E115">
    <cfRule type="cellIs" dxfId="1148" priority="178" operator="equal">
      <formula>0</formula>
    </cfRule>
    <cfRule type="containsErrors" dxfId="1147" priority="193">
      <formula>ISERROR(E112)</formula>
    </cfRule>
  </conditionalFormatting>
  <conditionalFormatting sqref="E112:E115">
    <cfRule type="cellIs" dxfId="1146" priority="192" operator="equal">
      <formula>0</formula>
    </cfRule>
  </conditionalFormatting>
  <conditionalFormatting sqref="E112:E115">
    <cfRule type="containsErrors" dxfId="1145" priority="190">
      <formula>ISERROR(E112)</formula>
    </cfRule>
  </conditionalFormatting>
  <conditionalFormatting sqref="E112:E115">
    <cfRule type="containsErrors" dxfId="1144" priority="189">
      <formula>ISERROR(E112)</formula>
    </cfRule>
  </conditionalFormatting>
  <conditionalFormatting sqref="F112:F115">
    <cfRule type="containsErrors" dxfId="1143" priority="184">
      <formula>ISERROR(F112)</formula>
    </cfRule>
  </conditionalFormatting>
  <conditionalFormatting sqref="O103">
    <cfRule type="containsErrors" dxfId="1142" priority="186">
      <formula>ISERROR(O103)</formula>
    </cfRule>
  </conditionalFormatting>
  <conditionalFormatting sqref="P103">
    <cfRule type="containsErrors" dxfId="1141" priority="185">
      <formula>ISERROR(P103)</formula>
    </cfRule>
  </conditionalFormatting>
  <conditionalFormatting sqref="F112:F115">
    <cfRule type="containsErrors" dxfId="1140" priority="181">
      <formula>ISERROR(F112)</formula>
    </cfRule>
  </conditionalFormatting>
  <conditionalFormatting sqref="F112:F115">
    <cfRule type="containsErrors" dxfId="1139" priority="183">
      <formula>ISERROR(F112)</formula>
    </cfRule>
  </conditionalFormatting>
  <conditionalFormatting sqref="F112:F115">
    <cfRule type="cellIs" dxfId="1138" priority="182" operator="equal">
      <formula>0</formula>
    </cfRule>
  </conditionalFormatting>
  <conditionalFormatting sqref="G112:H115">
    <cfRule type="cellIs" dxfId="1137" priority="180" operator="equal">
      <formula>0</formula>
    </cfRule>
  </conditionalFormatting>
  <conditionalFormatting sqref="O103:P103">
    <cfRule type="cellIs" dxfId="1136" priority="179" operator="equal">
      <formula>0</formula>
    </cfRule>
  </conditionalFormatting>
  <conditionalFormatting sqref="M103">
    <cfRule type="cellIs" dxfId="1135" priority="176" operator="equal">
      <formula>0</formula>
    </cfRule>
  </conditionalFormatting>
  <conditionalFormatting sqref="C112:D115">
    <cfRule type="cellIs" dxfId="1134" priority="177" operator="equal">
      <formula>0</formula>
    </cfRule>
  </conditionalFormatting>
  <conditionalFormatting sqref="E108">
    <cfRule type="cellIs" dxfId="1133" priority="174" operator="equal">
      <formula>0</formula>
    </cfRule>
    <cfRule type="containsErrors" dxfId="1132" priority="175">
      <formula>ISERROR(E108)</formula>
    </cfRule>
  </conditionalFormatting>
  <conditionalFormatting sqref="E109">
    <cfRule type="cellIs" dxfId="1131" priority="172" operator="equal">
      <formula>0</formula>
    </cfRule>
    <cfRule type="containsErrors" dxfId="1130" priority="173">
      <formula>ISERROR(E109)</formula>
    </cfRule>
  </conditionalFormatting>
  <conditionalFormatting sqref="F111:F115">
    <cfRule type="containsErrors" dxfId="1129" priority="171">
      <formula>ISERROR(F111)</formula>
    </cfRule>
  </conditionalFormatting>
  <conditionalFormatting sqref="F111:F115">
    <cfRule type="cellIs" dxfId="1128" priority="170" operator="equal">
      <formula>0</formula>
    </cfRule>
  </conditionalFormatting>
  <conditionalFormatting sqref="R100">
    <cfRule type="cellIs" dxfId="1127" priority="168" operator="greaterThanOrEqual">
      <formula>0</formula>
    </cfRule>
    <cfRule type="cellIs" dxfId="1126" priority="169" operator="lessThan">
      <formula>0</formula>
    </cfRule>
  </conditionalFormatting>
  <conditionalFormatting sqref="I101:K104">
    <cfRule type="containsErrors" dxfId="1125" priority="167">
      <formula>ISERROR(I101)</formula>
    </cfRule>
  </conditionalFormatting>
  <conditionalFormatting sqref="I101:K104">
    <cfRule type="cellIs" dxfId="1124" priority="166" operator="equal">
      <formula>0</formula>
    </cfRule>
  </conditionalFormatting>
  <conditionalFormatting sqref="G104">
    <cfRule type="cellIs" dxfId="1123" priority="165" operator="equal">
      <formula>0</formula>
    </cfRule>
  </conditionalFormatting>
  <conditionalFormatting sqref="G104">
    <cfRule type="containsErrors" dxfId="1122" priority="161">
      <formula>ISERROR(G104)</formula>
    </cfRule>
  </conditionalFormatting>
  <conditionalFormatting sqref="G104">
    <cfRule type="containsErrors" dxfId="1121" priority="156">
      <formula>ISERROR(G104)</formula>
    </cfRule>
  </conditionalFormatting>
  <conditionalFormatting sqref="E104">
    <cfRule type="containsErrors" dxfId="1120" priority="155">
      <formula>ISERROR(E104)</formula>
    </cfRule>
  </conditionalFormatting>
  <conditionalFormatting sqref="G104">
    <cfRule type="containsErrors" dxfId="1119" priority="164">
      <formula>ISERROR(G104)</formula>
    </cfRule>
  </conditionalFormatting>
  <conditionalFormatting sqref="G104">
    <cfRule type="containsErrors" dxfId="1118" priority="163">
      <formula>ISERROR(G104)</formula>
    </cfRule>
  </conditionalFormatting>
  <conditionalFormatting sqref="G104">
    <cfRule type="cellIs" dxfId="1117" priority="157" operator="equal">
      <formula>0</formula>
    </cfRule>
    <cfRule type="containsErrors" dxfId="1116" priority="158">
      <formula>ISERROR(G104)</formula>
    </cfRule>
    <cfRule type="containsErrors" dxfId="1115" priority="162">
      <formula>ISERROR(G104)</formula>
    </cfRule>
  </conditionalFormatting>
  <conditionalFormatting sqref="G104">
    <cfRule type="containsErrors" dxfId="1114" priority="160">
      <formula>ISERROR(G104)</formula>
    </cfRule>
  </conditionalFormatting>
  <conditionalFormatting sqref="G104">
    <cfRule type="containsErrors" dxfId="1113" priority="159">
      <formula>ISERROR(G104)</formula>
    </cfRule>
  </conditionalFormatting>
  <conditionalFormatting sqref="D104">
    <cfRule type="containsErrors" dxfId="1112" priority="154">
      <formula>ISERROR(D104)</formula>
    </cfRule>
  </conditionalFormatting>
  <conditionalFormatting sqref="D104">
    <cfRule type="containsErrors" dxfId="1111" priority="151">
      <formula>ISERROR(D104)</formula>
    </cfRule>
  </conditionalFormatting>
  <conditionalFormatting sqref="D104">
    <cfRule type="containsErrors" dxfId="1110" priority="153">
      <formula>ISERROR(D104)</formula>
    </cfRule>
  </conditionalFormatting>
  <conditionalFormatting sqref="D104">
    <cfRule type="cellIs" dxfId="1109" priority="152" operator="equal">
      <formula>0</formula>
    </cfRule>
  </conditionalFormatting>
  <conditionalFormatting sqref="I108:K115">
    <cfRule type="containsErrors" dxfId="1108" priority="150">
      <formula>ISERROR(I108)</formula>
    </cfRule>
  </conditionalFormatting>
  <conditionalFormatting sqref="I108:K115">
    <cfRule type="cellIs" dxfId="1107" priority="149" operator="equal">
      <formula>0</formula>
    </cfRule>
  </conditionalFormatting>
  <conditionalFormatting sqref="J107">
    <cfRule type="cellIs" dxfId="1106" priority="147" operator="greaterThanOrEqual">
      <formula>0</formula>
    </cfRule>
    <cfRule type="cellIs" dxfId="1105" priority="148" operator="lessThan">
      <formula>0</formula>
    </cfRule>
  </conditionalFormatting>
  <conditionalFormatting sqref="Q101:S101">
    <cfRule type="cellIs" dxfId="1104" priority="146" operator="equal">
      <formula>0</formula>
    </cfRule>
  </conditionalFormatting>
  <conditionalFormatting sqref="Q101:S101">
    <cfRule type="containsErrors" dxfId="1103" priority="145">
      <formula>ISERROR(Q101)</formula>
    </cfRule>
  </conditionalFormatting>
  <conditionalFormatting sqref="I100:K100">
    <cfRule type="containsErrors" dxfId="1102" priority="144">
      <formula>ISERROR(I100)</formula>
    </cfRule>
  </conditionalFormatting>
  <conditionalFormatting sqref="I100:K100">
    <cfRule type="cellIs" dxfId="1101" priority="143" operator="equal">
      <formula>0</formula>
    </cfRule>
  </conditionalFormatting>
  <conditionalFormatting sqref="G127:H135 C124 D132:E135 O122:S122 G120:G122 E120:E121 G124 E124">
    <cfRule type="cellIs" dxfId="1100" priority="142" operator="equal">
      <formula>0</formula>
    </cfRule>
  </conditionalFormatting>
  <conditionalFormatting sqref="G127:H135 O122:S122 G120:G122 E120:E121">
    <cfRule type="containsErrors" dxfId="1099" priority="141">
      <formula>ISERROR(E120)</formula>
    </cfRule>
  </conditionalFormatting>
  <conditionalFormatting sqref="E127">
    <cfRule type="cellIs" dxfId="1098" priority="139" operator="equal">
      <formula>0</formula>
    </cfRule>
    <cfRule type="containsErrors" dxfId="1097" priority="140">
      <formula>ISERROR(E127)</formula>
    </cfRule>
  </conditionalFormatting>
  <conditionalFormatting sqref="O120:O121">
    <cfRule type="containsErrors" dxfId="1096" priority="138">
      <formula>ISERROR(O120)</formula>
    </cfRule>
  </conditionalFormatting>
  <conditionalFormatting sqref="P120:P121">
    <cfRule type="containsErrors" dxfId="1095" priority="137">
      <formula>ISERROR(P120)</formula>
    </cfRule>
  </conditionalFormatting>
  <conditionalFormatting sqref="O120:P121">
    <cfRule type="cellIs" dxfId="1094" priority="136" operator="equal">
      <formula>0</formula>
    </cfRule>
  </conditionalFormatting>
  <conditionalFormatting sqref="E130:E135">
    <cfRule type="cellIs" dxfId="1093" priority="134" operator="equal">
      <formula>0</formula>
    </cfRule>
    <cfRule type="containsErrors" dxfId="1092" priority="135">
      <formula>ISERROR(E130)</formula>
    </cfRule>
  </conditionalFormatting>
  <conditionalFormatting sqref="N123 G132:G135">
    <cfRule type="cellIs" dxfId="1091" priority="133" operator="equal">
      <formula>0</formula>
    </cfRule>
  </conditionalFormatting>
  <conditionalFormatting sqref="G132:G135">
    <cfRule type="containsErrors" dxfId="1090" priority="129">
      <formula>ISERROR(G132)</formula>
    </cfRule>
  </conditionalFormatting>
  <conditionalFormatting sqref="E132:E135">
    <cfRule type="containsErrors" dxfId="1089" priority="124">
      <formula>ISERROR(E132)</formula>
    </cfRule>
  </conditionalFormatting>
  <conditionalFormatting sqref="E132:E135">
    <cfRule type="containsErrors" dxfId="1088" priority="120">
      <formula>ISERROR(E132)</formula>
    </cfRule>
  </conditionalFormatting>
  <conditionalFormatting sqref="G132:G135">
    <cfRule type="containsErrors" dxfId="1087" priority="117">
      <formula>ISERROR(G132)</formula>
    </cfRule>
  </conditionalFormatting>
  <conditionalFormatting sqref="H132:H135">
    <cfRule type="containsErrors" dxfId="1086" priority="116">
      <formula>ISERROR(H132)</formula>
    </cfRule>
  </conditionalFormatting>
  <conditionalFormatting sqref="G132:G135">
    <cfRule type="containsErrors" dxfId="1085" priority="132">
      <formula>ISERROR(G132)</formula>
    </cfRule>
  </conditionalFormatting>
  <conditionalFormatting sqref="G132:G135">
    <cfRule type="containsErrors" dxfId="1084" priority="131">
      <formula>ISERROR(G132)</formula>
    </cfRule>
  </conditionalFormatting>
  <conditionalFormatting sqref="G132:G135">
    <cfRule type="cellIs" dxfId="1083" priority="125" operator="equal">
      <formula>0</formula>
    </cfRule>
    <cfRule type="containsErrors" dxfId="1082" priority="126">
      <formula>ISERROR(G132)</formula>
    </cfRule>
    <cfRule type="containsErrors" dxfId="1081" priority="130">
      <formula>ISERROR(G132)</formula>
    </cfRule>
  </conditionalFormatting>
  <conditionalFormatting sqref="G132:G135">
    <cfRule type="containsErrors" dxfId="1080" priority="128">
      <formula>ISERROR(G132)</formula>
    </cfRule>
  </conditionalFormatting>
  <conditionalFormatting sqref="G132:G135">
    <cfRule type="containsErrors" dxfId="1079" priority="127">
      <formula>ISERROR(G132)</formula>
    </cfRule>
  </conditionalFormatting>
  <conditionalFormatting sqref="E132:E135">
    <cfRule type="containsErrors" dxfId="1078" priority="123">
      <formula>ISERROR(E132)</formula>
    </cfRule>
  </conditionalFormatting>
  <conditionalFormatting sqref="E132:E135">
    <cfRule type="cellIs" dxfId="1077" priority="107" operator="equal">
      <formula>0</formula>
    </cfRule>
    <cfRule type="containsErrors" dxfId="1076" priority="122">
      <formula>ISERROR(E132)</formula>
    </cfRule>
  </conditionalFormatting>
  <conditionalFormatting sqref="E132:E135">
    <cfRule type="cellIs" dxfId="1075" priority="121" operator="equal">
      <formula>0</formula>
    </cfRule>
  </conditionalFormatting>
  <conditionalFormatting sqref="E132:E135">
    <cfRule type="containsErrors" dxfId="1074" priority="119">
      <formula>ISERROR(E132)</formula>
    </cfRule>
  </conditionalFormatting>
  <conditionalFormatting sqref="E132:E135">
    <cfRule type="containsErrors" dxfId="1073" priority="118">
      <formula>ISERROR(E132)</formula>
    </cfRule>
  </conditionalFormatting>
  <conditionalFormatting sqref="F132:F135">
    <cfRule type="containsErrors" dxfId="1072" priority="113">
      <formula>ISERROR(F132)</formula>
    </cfRule>
  </conditionalFormatting>
  <conditionalFormatting sqref="O123">
    <cfRule type="containsErrors" dxfId="1071" priority="115">
      <formula>ISERROR(O123)</formula>
    </cfRule>
  </conditionalFormatting>
  <conditionalFormatting sqref="P123">
    <cfRule type="containsErrors" dxfId="1070" priority="114">
      <formula>ISERROR(P123)</formula>
    </cfRule>
  </conditionalFormatting>
  <conditionalFormatting sqref="F132:F135">
    <cfRule type="containsErrors" dxfId="1069" priority="110">
      <formula>ISERROR(F132)</formula>
    </cfRule>
  </conditionalFormatting>
  <conditionalFormatting sqref="F132:F135">
    <cfRule type="containsErrors" dxfId="1068" priority="112">
      <formula>ISERROR(F132)</formula>
    </cfRule>
  </conditionalFormatting>
  <conditionalFormatting sqref="F132:F135">
    <cfRule type="cellIs" dxfId="1067" priority="111" operator="equal">
      <formula>0</formula>
    </cfRule>
  </conditionalFormatting>
  <conditionalFormatting sqref="G132:H135">
    <cfRule type="cellIs" dxfId="1066" priority="109" operator="equal">
      <formula>0</formula>
    </cfRule>
  </conditionalFormatting>
  <conditionalFormatting sqref="O123:P123">
    <cfRule type="cellIs" dxfId="1065" priority="108" operator="equal">
      <formula>0</formula>
    </cfRule>
  </conditionalFormatting>
  <conditionalFormatting sqref="M123">
    <cfRule type="cellIs" dxfId="1064" priority="105" operator="equal">
      <formula>0</formula>
    </cfRule>
  </conditionalFormatting>
  <conditionalFormatting sqref="C132:D135">
    <cfRule type="cellIs" dxfId="1063" priority="106" operator="equal">
      <formula>0</formula>
    </cfRule>
  </conditionalFormatting>
  <conditionalFormatting sqref="E128">
    <cfRule type="cellIs" dxfId="1062" priority="103" operator="equal">
      <formula>0</formula>
    </cfRule>
    <cfRule type="containsErrors" dxfId="1061" priority="104">
      <formula>ISERROR(E128)</formula>
    </cfRule>
  </conditionalFormatting>
  <conditionalFormatting sqref="E129">
    <cfRule type="cellIs" dxfId="1060" priority="101" operator="equal">
      <formula>0</formula>
    </cfRule>
    <cfRule type="containsErrors" dxfId="1059" priority="102">
      <formula>ISERROR(E129)</formula>
    </cfRule>
  </conditionalFormatting>
  <conditionalFormatting sqref="F131:F135">
    <cfRule type="containsErrors" dxfId="1058" priority="100">
      <formula>ISERROR(F131)</formula>
    </cfRule>
  </conditionalFormatting>
  <conditionalFormatting sqref="F131:F135">
    <cfRule type="cellIs" dxfId="1057" priority="99" operator="equal">
      <formula>0</formula>
    </cfRule>
  </conditionalFormatting>
  <conditionalFormatting sqref="R120">
    <cfRule type="cellIs" dxfId="1056" priority="97" operator="greaterThanOrEqual">
      <formula>0</formula>
    </cfRule>
    <cfRule type="cellIs" dxfId="1055" priority="98" operator="lessThan">
      <formula>0</formula>
    </cfRule>
  </conditionalFormatting>
  <conditionalFormatting sqref="I121:K124">
    <cfRule type="containsErrors" dxfId="1054" priority="96">
      <formula>ISERROR(I121)</formula>
    </cfRule>
  </conditionalFormatting>
  <conditionalFormatting sqref="I121:K124">
    <cfRule type="cellIs" dxfId="1053" priority="95" operator="equal">
      <formula>0</formula>
    </cfRule>
  </conditionalFormatting>
  <conditionalFormatting sqref="G124">
    <cfRule type="cellIs" dxfId="1052" priority="94" operator="equal">
      <formula>0</formula>
    </cfRule>
  </conditionalFormatting>
  <conditionalFormatting sqref="G124">
    <cfRule type="containsErrors" dxfId="1051" priority="90">
      <formula>ISERROR(G124)</formula>
    </cfRule>
  </conditionalFormatting>
  <conditionalFormatting sqref="G124">
    <cfRule type="containsErrors" dxfId="1050" priority="85">
      <formula>ISERROR(G124)</formula>
    </cfRule>
  </conditionalFormatting>
  <conditionalFormatting sqref="E124">
    <cfRule type="containsErrors" dxfId="1049" priority="84">
      <formula>ISERROR(E124)</formula>
    </cfRule>
  </conditionalFormatting>
  <conditionalFormatting sqref="G124">
    <cfRule type="containsErrors" dxfId="1048" priority="93">
      <formula>ISERROR(G124)</formula>
    </cfRule>
  </conditionalFormatting>
  <conditionalFormatting sqref="G124">
    <cfRule type="containsErrors" dxfId="1047" priority="92">
      <formula>ISERROR(G124)</formula>
    </cfRule>
  </conditionalFormatting>
  <conditionalFormatting sqref="G124">
    <cfRule type="cellIs" dxfId="1046" priority="86" operator="equal">
      <formula>0</formula>
    </cfRule>
    <cfRule type="containsErrors" dxfId="1045" priority="87">
      <formula>ISERROR(G124)</formula>
    </cfRule>
    <cfRule type="containsErrors" dxfId="1044" priority="91">
      <formula>ISERROR(G124)</formula>
    </cfRule>
  </conditionalFormatting>
  <conditionalFormatting sqref="G124">
    <cfRule type="containsErrors" dxfId="1043" priority="89">
      <formula>ISERROR(G124)</formula>
    </cfRule>
  </conditionalFormatting>
  <conditionalFormatting sqref="G124">
    <cfRule type="containsErrors" dxfId="1042" priority="88">
      <formula>ISERROR(G124)</formula>
    </cfRule>
  </conditionalFormatting>
  <conditionalFormatting sqref="D124">
    <cfRule type="containsErrors" dxfId="1041" priority="83">
      <formula>ISERROR(D124)</formula>
    </cfRule>
  </conditionalFormatting>
  <conditionalFormatting sqref="D124">
    <cfRule type="containsErrors" dxfId="1040" priority="80">
      <formula>ISERROR(D124)</formula>
    </cfRule>
  </conditionalFormatting>
  <conditionalFormatting sqref="D124">
    <cfRule type="containsErrors" dxfId="1039" priority="82">
      <formula>ISERROR(D124)</formula>
    </cfRule>
  </conditionalFormatting>
  <conditionalFormatting sqref="D124">
    <cfRule type="cellIs" dxfId="1038" priority="81" operator="equal">
      <formula>0</formula>
    </cfRule>
  </conditionalFormatting>
  <conditionalFormatting sqref="I128:K135">
    <cfRule type="containsErrors" dxfId="1037" priority="79">
      <formula>ISERROR(I128)</formula>
    </cfRule>
  </conditionalFormatting>
  <conditionalFormatting sqref="I128:K135">
    <cfRule type="cellIs" dxfId="1036" priority="78" operator="equal">
      <formula>0</formula>
    </cfRule>
  </conditionalFormatting>
  <conditionalFormatting sqref="J127">
    <cfRule type="cellIs" dxfId="1035" priority="76" operator="greaterThanOrEqual">
      <formula>0</formula>
    </cfRule>
    <cfRule type="cellIs" dxfId="1034" priority="77" operator="lessThan">
      <formula>0</formula>
    </cfRule>
  </conditionalFormatting>
  <conditionalFormatting sqref="Q121:S121">
    <cfRule type="cellIs" dxfId="1033" priority="75" operator="equal">
      <formula>0</formula>
    </cfRule>
  </conditionalFormatting>
  <conditionalFormatting sqref="Q121:S121">
    <cfRule type="containsErrors" dxfId="1032" priority="74">
      <formula>ISERROR(Q121)</formula>
    </cfRule>
  </conditionalFormatting>
  <conditionalFormatting sqref="I120:K120">
    <cfRule type="containsErrors" dxfId="1031" priority="73">
      <formula>ISERROR(I120)</formula>
    </cfRule>
  </conditionalFormatting>
  <conditionalFormatting sqref="I120:K120">
    <cfRule type="cellIs" dxfId="1030" priority="72" operator="equal">
      <formula>0</formula>
    </cfRule>
  </conditionalFormatting>
  <conditionalFormatting sqref="G147:H155 C144 D152:E155 O142:S142 G140:G142 E140:E141 G144 E144">
    <cfRule type="cellIs" dxfId="1029" priority="71" operator="equal">
      <formula>0</formula>
    </cfRule>
  </conditionalFormatting>
  <conditionalFormatting sqref="G147:H155 O142:S142 G140:G142 E140:E141">
    <cfRule type="containsErrors" dxfId="1028" priority="70">
      <formula>ISERROR(E140)</formula>
    </cfRule>
  </conditionalFormatting>
  <conditionalFormatting sqref="E147">
    <cfRule type="cellIs" dxfId="1027" priority="68" operator="equal">
      <formula>0</formula>
    </cfRule>
    <cfRule type="containsErrors" dxfId="1026" priority="69">
      <formula>ISERROR(E147)</formula>
    </cfRule>
  </conditionalFormatting>
  <conditionalFormatting sqref="O140:O141">
    <cfRule type="containsErrors" dxfId="1025" priority="67">
      <formula>ISERROR(O140)</formula>
    </cfRule>
  </conditionalFormatting>
  <conditionalFormatting sqref="P140:P141">
    <cfRule type="containsErrors" dxfId="1024" priority="66">
      <formula>ISERROR(P140)</formula>
    </cfRule>
  </conditionalFormatting>
  <conditionalFormatting sqref="O140:P141">
    <cfRule type="cellIs" dxfId="1023" priority="65" operator="equal">
      <formula>0</formula>
    </cfRule>
  </conditionalFormatting>
  <conditionalFormatting sqref="E150:E155">
    <cfRule type="cellIs" dxfId="1022" priority="63" operator="equal">
      <formula>0</formula>
    </cfRule>
    <cfRule type="containsErrors" dxfId="1021" priority="64">
      <formula>ISERROR(E150)</formula>
    </cfRule>
  </conditionalFormatting>
  <conditionalFormatting sqref="N143 G152:G155">
    <cfRule type="cellIs" dxfId="1020" priority="62" operator="equal">
      <formula>0</formula>
    </cfRule>
  </conditionalFormatting>
  <conditionalFormatting sqref="G152:G155">
    <cfRule type="containsErrors" dxfId="1019" priority="58">
      <formula>ISERROR(G152)</formula>
    </cfRule>
  </conditionalFormatting>
  <conditionalFormatting sqref="E152:E155">
    <cfRule type="containsErrors" dxfId="1018" priority="53">
      <formula>ISERROR(E152)</formula>
    </cfRule>
  </conditionalFormatting>
  <conditionalFormatting sqref="E152:E155">
    <cfRule type="containsErrors" dxfId="1017" priority="49">
      <formula>ISERROR(E152)</formula>
    </cfRule>
  </conditionalFormatting>
  <conditionalFormatting sqref="G152:G155">
    <cfRule type="containsErrors" dxfId="1016" priority="46">
      <formula>ISERROR(G152)</formula>
    </cfRule>
  </conditionalFormatting>
  <conditionalFormatting sqref="H152:H155">
    <cfRule type="containsErrors" dxfId="1015" priority="45">
      <formula>ISERROR(H152)</formula>
    </cfRule>
  </conditionalFormatting>
  <conditionalFormatting sqref="G152:G155">
    <cfRule type="containsErrors" dxfId="1014" priority="61">
      <formula>ISERROR(G152)</formula>
    </cfRule>
  </conditionalFormatting>
  <conditionalFormatting sqref="G152:G155">
    <cfRule type="containsErrors" dxfId="1013" priority="60">
      <formula>ISERROR(G152)</formula>
    </cfRule>
  </conditionalFormatting>
  <conditionalFormatting sqref="G152:G155">
    <cfRule type="cellIs" dxfId="1012" priority="54" operator="equal">
      <formula>0</formula>
    </cfRule>
    <cfRule type="containsErrors" dxfId="1011" priority="55">
      <formula>ISERROR(G152)</formula>
    </cfRule>
    <cfRule type="containsErrors" dxfId="1010" priority="59">
      <formula>ISERROR(G152)</formula>
    </cfRule>
  </conditionalFormatting>
  <conditionalFormatting sqref="G152:G155">
    <cfRule type="containsErrors" dxfId="1009" priority="57">
      <formula>ISERROR(G152)</formula>
    </cfRule>
  </conditionalFormatting>
  <conditionalFormatting sqref="G152:G155">
    <cfRule type="containsErrors" dxfId="1008" priority="56">
      <formula>ISERROR(G152)</formula>
    </cfRule>
  </conditionalFormatting>
  <conditionalFormatting sqref="E152:E155">
    <cfRule type="containsErrors" dxfId="1007" priority="52">
      <formula>ISERROR(E152)</formula>
    </cfRule>
  </conditionalFormatting>
  <conditionalFormatting sqref="E152:E155">
    <cfRule type="cellIs" dxfId="1006" priority="36" operator="equal">
      <formula>0</formula>
    </cfRule>
    <cfRule type="containsErrors" dxfId="1005" priority="51">
      <formula>ISERROR(E152)</formula>
    </cfRule>
  </conditionalFormatting>
  <conditionalFormatting sqref="E152:E155">
    <cfRule type="cellIs" dxfId="1004" priority="50" operator="equal">
      <formula>0</formula>
    </cfRule>
  </conditionalFormatting>
  <conditionalFormatting sqref="E152:E155">
    <cfRule type="containsErrors" dxfId="1003" priority="48">
      <formula>ISERROR(E152)</formula>
    </cfRule>
  </conditionalFormatting>
  <conditionalFormatting sqref="E152:E155">
    <cfRule type="containsErrors" dxfId="1002" priority="47">
      <formula>ISERROR(E152)</formula>
    </cfRule>
  </conditionalFormatting>
  <conditionalFormatting sqref="F152:F155">
    <cfRule type="containsErrors" dxfId="1001" priority="42">
      <formula>ISERROR(F152)</formula>
    </cfRule>
  </conditionalFormatting>
  <conditionalFormatting sqref="O143">
    <cfRule type="containsErrors" dxfId="1000" priority="44">
      <formula>ISERROR(O143)</formula>
    </cfRule>
  </conditionalFormatting>
  <conditionalFormatting sqref="P143">
    <cfRule type="containsErrors" dxfId="999" priority="43">
      <formula>ISERROR(P143)</formula>
    </cfRule>
  </conditionalFormatting>
  <conditionalFormatting sqref="F152:F155">
    <cfRule type="containsErrors" dxfId="998" priority="39">
      <formula>ISERROR(F152)</formula>
    </cfRule>
  </conditionalFormatting>
  <conditionalFormatting sqref="F152:F155">
    <cfRule type="containsErrors" dxfId="997" priority="41">
      <formula>ISERROR(F152)</formula>
    </cfRule>
  </conditionalFormatting>
  <conditionalFormatting sqref="F152:F155">
    <cfRule type="cellIs" dxfId="996" priority="40" operator="equal">
      <formula>0</formula>
    </cfRule>
  </conditionalFormatting>
  <conditionalFormatting sqref="G152:H155">
    <cfRule type="cellIs" dxfId="995" priority="38" operator="equal">
      <formula>0</formula>
    </cfRule>
  </conditionalFormatting>
  <conditionalFormatting sqref="O143:P143">
    <cfRule type="cellIs" dxfId="994" priority="37" operator="equal">
      <formula>0</formula>
    </cfRule>
  </conditionalFormatting>
  <conditionalFormatting sqref="M143">
    <cfRule type="cellIs" dxfId="993" priority="34" operator="equal">
      <formula>0</formula>
    </cfRule>
  </conditionalFormatting>
  <conditionalFormatting sqref="C152:D155">
    <cfRule type="cellIs" dxfId="992" priority="35" operator="equal">
      <formula>0</formula>
    </cfRule>
  </conditionalFormatting>
  <conditionalFormatting sqref="E148">
    <cfRule type="cellIs" dxfId="991" priority="32" operator="equal">
      <formula>0</formula>
    </cfRule>
    <cfRule type="containsErrors" dxfId="990" priority="33">
      <formula>ISERROR(E148)</formula>
    </cfRule>
  </conditionalFormatting>
  <conditionalFormatting sqref="E149">
    <cfRule type="cellIs" dxfId="989" priority="30" operator="equal">
      <formula>0</formula>
    </cfRule>
    <cfRule type="containsErrors" dxfId="988" priority="31">
      <formula>ISERROR(E149)</formula>
    </cfRule>
  </conditionalFormatting>
  <conditionalFormatting sqref="F151:F155">
    <cfRule type="containsErrors" dxfId="987" priority="29">
      <formula>ISERROR(F151)</formula>
    </cfRule>
  </conditionalFormatting>
  <conditionalFormatting sqref="F151:F155">
    <cfRule type="cellIs" dxfId="986" priority="28" operator="equal">
      <formula>0</formula>
    </cfRule>
  </conditionalFormatting>
  <conditionalFormatting sqref="R140">
    <cfRule type="cellIs" dxfId="985" priority="26" operator="greaterThanOrEqual">
      <formula>0</formula>
    </cfRule>
    <cfRule type="cellIs" dxfId="984" priority="27" operator="lessThan">
      <formula>0</formula>
    </cfRule>
  </conditionalFormatting>
  <conditionalFormatting sqref="I141:K144">
    <cfRule type="containsErrors" dxfId="983" priority="25">
      <formula>ISERROR(I141)</formula>
    </cfRule>
  </conditionalFormatting>
  <conditionalFormatting sqref="I141:K144">
    <cfRule type="cellIs" dxfId="982" priority="24" operator="equal">
      <formula>0</formula>
    </cfRule>
  </conditionalFormatting>
  <conditionalFormatting sqref="G144">
    <cfRule type="cellIs" dxfId="981" priority="23" operator="equal">
      <formula>0</formula>
    </cfRule>
  </conditionalFormatting>
  <conditionalFormatting sqref="G144">
    <cfRule type="containsErrors" dxfId="980" priority="19">
      <formula>ISERROR(G144)</formula>
    </cfRule>
  </conditionalFormatting>
  <conditionalFormatting sqref="G144">
    <cfRule type="containsErrors" dxfId="979" priority="14">
      <formula>ISERROR(G144)</formula>
    </cfRule>
  </conditionalFormatting>
  <conditionalFormatting sqref="E144">
    <cfRule type="containsErrors" dxfId="978" priority="13">
      <formula>ISERROR(E144)</formula>
    </cfRule>
  </conditionalFormatting>
  <conditionalFormatting sqref="G144">
    <cfRule type="containsErrors" dxfId="977" priority="22">
      <formula>ISERROR(G144)</formula>
    </cfRule>
  </conditionalFormatting>
  <conditionalFormatting sqref="G144">
    <cfRule type="containsErrors" dxfId="976" priority="21">
      <formula>ISERROR(G144)</formula>
    </cfRule>
  </conditionalFormatting>
  <conditionalFormatting sqref="G144">
    <cfRule type="cellIs" dxfId="975" priority="15" operator="equal">
      <formula>0</formula>
    </cfRule>
    <cfRule type="containsErrors" dxfId="974" priority="16">
      <formula>ISERROR(G144)</formula>
    </cfRule>
    <cfRule type="containsErrors" dxfId="973" priority="20">
      <formula>ISERROR(G144)</formula>
    </cfRule>
  </conditionalFormatting>
  <conditionalFormatting sqref="G144">
    <cfRule type="containsErrors" dxfId="972" priority="18">
      <formula>ISERROR(G144)</formula>
    </cfRule>
  </conditionalFormatting>
  <conditionalFormatting sqref="G144">
    <cfRule type="containsErrors" dxfId="971" priority="17">
      <formula>ISERROR(G144)</formula>
    </cfRule>
  </conditionalFormatting>
  <conditionalFormatting sqref="D144">
    <cfRule type="containsErrors" dxfId="970" priority="12">
      <formula>ISERROR(D144)</formula>
    </cfRule>
  </conditionalFormatting>
  <conditionalFormatting sqref="D144">
    <cfRule type="containsErrors" dxfId="969" priority="9">
      <formula>ISERROR(D144)</formula>
    </cfRule>
  </conditionalFormatting>
  <conditionalFormatting sqref="D144">
    <cfRule type="containsErrors" dxfId="968" priority="11">
      <formula>ISERROR(D144)</formula>
    </cfRule>
  </conditionalFormatting>
  <conditionalFormatting sqref="D144">
    <cfRule type="cellIs" dxfId="967" priority="10" operator="equal">
      <formula>0</formula>
    </cfRule>
  </conditionalFormatting>
  <conditionalFormatting sqref="I148:K155">
    <cfRule type="containsErrors" dxfId="966" priority="8">
      <formula>ISERROR(I148)</formula>
    </cfRule>
  </conditionalFormatting>
  <conditionalFormatting sqref="I148:K155">
    <cfRule type="cellIs" dxfId="965" priority="7" operator="equal">
      <formula>0</formula>
    </cfRule>
  </conditionalFormatting>
  <conditionalFormatting sqref="J147">
    <cfRule type="cellIs" dxfId="964" priority="5" operator="greaterThanOrEqual">
      <formula>0</formula>
    </cfRule>
    <cfRule type="cellIs" dxfId="963" priority="6" operator="lessThan">
      <formula>0</formula>
    </cfRule>
  </conditionalFormatting>
  <conditionalFormatting sqref="Q141:S141">
    <cfRule type="cellIs" dxfId="962" priority="4" operator="equal">
      <formula>0</formula>
    </cfRule>
  </conditionalFormatting>
  <conditionalFormatting sqref="Q141:S141">
    <cfRule type="containsErrors" dxfId="961" priority="3">
      <formula>ISERROR(Q141)</formula>
    </cfRule>
  </conditionalFormatting>
  <conditionalFormatting sqref="I140:K140">
    <cfRule type="containsErrors" dxfId="960" priority="2">
      <formula>ISERROR(I140)</formula>
    </cfRule>
  </conditionalFormatting>
  <conditionalFormatting sqref="I140:K140">
    <cfRule type="cellIs" dxfId="959" priority="1" operator="equal">
      <formula>0</formula>
    </cfRule>
  </conditionalFormatting>
  <hyperlinks>
    <hyperlink ref="L18:N18" r:id="rId1" display="SMELLIÐ HÉR TIL AÐ NÁLGAST REIKNIVÉL FYRIR LOSUN CO2 OG FJÖLDA KM VEGNA FLUGFERÐA" xr:uid="{00000000-0004-0000-0600-000000000000}"/>
    <hyperlink ref="L32:N32" r:id="rId2" display="SMELLIÐ HÉR TIL AÐ NÁLGAST REIKNIVÉL FYRIR LOSUN CO2 OG FJÖLDA KM VEGNA FLUGFERÐA" xr:uid="{00000000-0004-0000-0600-000001000000}"/>
    <hyperlink ref="L46:N46" r:id="rId3" display="SMELLIÐ HÉR TIL AÐ NÁLGAST REIKNIVÉL FYRIR LOSUN CO2 OG FJÖLDA KM VEGNA FLUGFERÐA" xr:uid="{00000000-0004-0000-0600-000002000000}"/>
    <hyperlink ref="L60:N60" r:id="rId4" display="SMELLIÐ HÉR TIL AÐ NÁLGAST REIKNIVÉL FYRIR LOSUN CO2 OG FJÖLDA KM VEGNA FLUGFERÐA" xr:uid="{00000000-0004-0000-0600-000003000000}"/>
    <hyperlink ref="L74:N74" r:id="rId5" display="SMELLIÐ HÉR TIL AÐ NÁLGAST REIKNIVÉL FYRIR LOSUN CO2 OG FJÖLDA KM VEGNA FLUGFERÐA" xr:uid="{00000000-0004-0000-0600-000004000000}"/>
    <hyperlink ref="N85:O85" r:id="rId6" display="SMELLIÐ HÉR TIL AÐ NÁLGAST REIKNIVÉL FYRIR LOSUN CO2 OG FJÖLDA KM VEGNA FLUGFERÐA" xr:uid="{00000000-0004-0000-0600-000005000000}"/>
    <hyperlink ref="N105:O105" r:id="rId7" display="SMELLIÐ HÉR TIL AÐ NÁLGAST REIKNIVÉL FYRIR LOSUN CO2 OG FJÖLDA KM VEGNA FLUGFERÐA" xr:uid="{00000000-0004-0000-0600-000006000000}"/>
    <hyperlink ref="N125:O125" r:id="rId8" display="SMELLIÐ HÉR TIL AÐ NÁLGAST REIKNIVÉL FYRIR LOSUN CO2 OG FJÖLDA KM VEGNA FLUGFERÐA" xr:uid="{00000000-0004-0000-0600-000007000000}"/>
    <hyperlink ref="N145:O145" r:id="rId9" display="SMELLIÐ HÉR TIL AÐ NÁLGAST REIKNIVÉL FYRIR LOSUN CO2 OG FJÖLDA KM VEGNA FLUGFERÐA" xr:uid="{00000000-0004-0000-0600-000008000000}"/>
  </hyperlinks>
  <pageMargins left="0.7" right="0.7" top="0.75" bottom="0.75" header="0.3" footer="0.3"/>
  <pageSetup paperSize="9" scale="88" orientation="landscape" horizontalDpi="4294967293" r:id="rId10"/>
  <ignoredErrors>
    <ignoredError sqref="F87 F89 E82 D80:D82 F147:F150 D140:D142" unlockedFormula="1"/>
  </ignoredErrors>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0"/>
  <sheetViews>
    <sheetView showGridLines="0" zoomScaleNormal="100" workbookViewId="0" xr3:uid="{85D5C41F-068E-5C55-9968-509E7C2A5619}">
      <selection activeCell="D37" sqref="D37"/>
    </sheetView>
  </sheetViews>
  <sheetFormatPr defaultRowHeight="15" outlineLevelRow="1"/>
  <cols>
    <col min="1" max="1" width="3.25" customWidth="1"/>
    <col min="2" max="2" width="24.125" customWidth="1"/>
    <col min="3" max="3" width="18.375" customWidth="1"/>
    <col min="4" max="4" width="18.25" customWidth="1"/>
    <col min="5" max="5" width="19.625" customWidth="1"/>
    <col min="6" max="6" width="13.5" customWidth="1"/>
    <col min="7" max="7" width="19.75" customWidth="1"/>
  </cols>
  <sheetData>
    <row r="1" spans="1:16" s="74" customFormat="1" ht="73.5" customHeight="1">
      <c r="A1" s="340"/>
      <c r="B1" s="594" t="s">
        <v>215</v>
      </c>
      <c r="C1" s="582" t="s">
        <v>216</v>
      </c>
      <c r="D1" s="582"/>
      <c r="E1" s="582"/>
      <c r="F1" s="582"/>
      <c r="G1" s="582"/>
      <c r="H1" s="49"/>
      <c r="I1" s="49"/>
      <c r="J1" s="49"/>
      <c r="K1" s="49"/>
      <c r="L1" s="30"/>
      <c r="M1" s="327"/>
      <c r="N1" s="328"/>
      <c r="O1" s="84"/>
      <c r="P1" s="84"/>
    </row>
    <row r="2" spans="1:16" s="74" customFormat="1" ht="17.25" customHeight="1">
      <c r="A2" s="341"/>
      <c r="B2" s="594"/>
      <c r="C2" s="582"/>
      <c r="D2" s="582"/>
      <c r="E2" s="582"/>
      <c r="F2" s="582"/>
      <c r="G2" s="582"/>
      <c r="H2" s="49"/>
      <c r="I2" s="49"/>
      <c r="J2" s="49"/>
      <c r="K2" s="49"/>
      <c r="L2" s="32"/>
      <c r="M2" s="329"/>
      <c r="N2" s="330"/>
      <c r="O2" s="85"/>
      <c r="P2" s="85"/>
    </row>
    <row r="3" spans="1:16" s="74" customFormat="1" ht="64.5" customHeight="1">
      <c r="A3" s="342"/>
      <c r="B3" s="594"/>
      <c r="C3" s="589" t="s">
        <v>14</v>
      </c>
      <c r="D3" s="590"/>
      <c r="E3" s="590"/>
      <c r="F3" s="590"/>
      <c r="G3" s="591"/>
      <c r="H3" s="201"/>
      <c r="I3" s="201"/>
      <c r="J3" s="201"/>
      <c r="K3" s="201"/>
      <c r="M3" s="89"/>
      <c r="N3" s="93"/>
    </row>
    <row r="4" spans="1:16" s="21" customFormat="1" ht="15.75" customHeight="1">
      <c r="A4" s="339"/>
      <c r="B4" s="76"/>
      <c r="C4" s="76"/>
      <c r="D4" s="76"/>
      <c r="E4" s="76"/>
      <c r="F4" s="87"/>
      <c r="G4" s="76"/>
      <c r="H4" s="77"/>
      <c r="I4" s="95"/>
      <c r="J4" s="76"/>
      <c r="K4" s="76"/>
      <c r="L4" s="76"/>
      <c r="M4" s="77"/>
      <c r="N4" s="95"/>
    </row>
    <row r="5" spans="1:16" s="78" customFormat="1" ht="30" customHeight="1">
      <c r="A5" s="567">
        <v>2017</v>
      </c>
      <c r="B5" s="567"/>
      <c r="C5" s="567"/>
      <c r="D5" s="567"/>
      <c r="E5" s="567"/>
      <c r="F5" s="567"/>
      <c r="G5" s="602"/>
      <c r="H5" s="318"/>
      <c r="J5" s="318"/>
      <c r="K5" s="318"/>
      <c r="L5" s="318"/>
      <c r="M5" s="318"/>
      <c r="N5" s="318"/>
    </row>
    <row r="6" spans="1:16" s="21" customFormat="1" ht="30" customHeight="1" outlineLevel="1">
      <c r="A6" s="537">
        <v>2017</v>
      </c>
      <c r="B6" s="603" t="s">
        <v>217</v>
      </c>
      <c r="C6" s="583"/>
      <c r="D6" s="583"/>
      <c r="E6" s="583"/>
      <c r="F6" s="583"/>
      <c r="G6" s="604"/>
      <c r="H6" s="315"/>
      <c r="I6" s="315"/>
      <c r="J6" s="316"/>
      <c r="K6" s="315"/>
      <c r="L6" s="315"/>
      <c r="M6" s="315"/>
      <c r="N6" s="317"/>
    </row>
    <row r="7" spans="1:16" s="163" customFormat="1" ht="37.5" customHeight="1" outlineLevel="1">
      <c r="A7" s="537"/>
      <c r="B7" s="345"/>
      <c r="C7" s="346" t="s">
        <v>218</v>
      </c>
      <c r="D7" s="346" t="s">
        <v>219</v>
      </c>
      <c r="E7" s="511" t="s">
        <v>220</v>
      </c>
      <c r="F7" s="513" t="s">
        <v>99</v>
      </c>
      <c r="G7" s="512" t="s">
        <v>221</v>
      </c>
      <c r="H7" s="281"/>
      <c r="I7" s="331"/>
      <c r="J7" s="332"/>
      <c r="K7" s="332"/>
      <c r="L7" s="332"/>
      <c r="M7" s="281"/>
      <c r="N7" s="331"/>
    </row>
    <row r="8" spans="1:16" s="21" customFormat="1" ht="21" customHeight="1" outlineLevel="1">
      <c r="A8" s="537"/>
      <c r="B8" s="347" t="s">
        <v>222</v>
      </c>
      <c r="C8" s="348"/>
      <c r="D8" s="531" t="str">
        <f>IFERROR(C8/Samantekt!H7,"")</f>
        <v/>
      </c>
      <c r="E8" s="419">
        <v>0</v>
      </c>
      <c r="F8" s="517" t="e">
        <f>1-(E8/D12)</f>
        <v>#VALUE!</v>
      </c>
      <c r="G8" s="419">
        <v>0</v>
      </c>
      <c r="H8" s="59"/>
      <c r="I8" s="94"/>
      <c r="J8" s="333"/>
      <c r="K8" s="334"/>
      <c r="L8" s="335"/>
      <c r="M8" s="59"/>
      <c r="N8" s="94"/>
    </row>
    <row r="9" spans="1:16" s="21" customFormat="1" ht="21" customHeight="1" outlineLevel="1">
      <c r="A9" s="537"/>
      <c r="B9" s="347" t="s">
        <v>223</v>
      </c>
      <c r="C9" s="348"/>
      <c r="D9" s="515" t="str">
        <f>IFERROR(C9/Samantekt!H7,"")</f>
        <v/>
      </c>
      <c r="E9" s="414"/>
      <c r="F9" s="414"/>
      <c r="G9" s="414"/>
      <c r="H9" s="59"/>
      <c r="I9" s="94"/>
      <c r="J9" s="333"/>
      <c r="K9" s="334"/>
      <c r="L9" s="335"/>
      <c r="M9" s="59"/>
      <c r="N9" s="94"/>
    </row>
    <row r="10" spans="1:16" s="21" customFormat="1" ht="21" customHeight="1" outlineLevel="1">
      <c r="A10" s="537"/>
      <c r="B10" s="347"/>
      <c r="C10" s="348"/>
      <c r="D10" s="515"/>
      <c r="E10" s="414"/>
      <c r="F10" s="414"/>
      <c r="G10" s="414"/>
      <c r="H10" s="59"/>
      <c r="I10" s="94"/>
      <c r="J10" s="333"/>
      <c r="K10" s="334"/>
      <c r="L10" s="335"/>
      <c r="M10" s="59"/>
      <c r="N10" s="94"/>
    </row>
    <row r="11" spans="1:16" s="21" customFormat="1" ht="21" customHeight="1" outlineLevel="1">
      <c r="A11" s="537"/>
      <c r="B11" s="343"/>
      <c r="C11" s="344"/>
      <c r="D11" s="516"/>
      <c r="E11" s="415"/>
      <c r="F11" s="414"/>
      <c r="G11" s="415"/>
      <c r="H11" s="59"/>
      <c r="I11" s="94"/>
      <c r="J11" s="333"/>
      <c r="K11" s="334"/>
      <c r="L11" s="335"/>
      <c r="M11" s="59"/>
      <c r="N11" s="94"/>
    </row>
    <row r="12" spans="1:16" s="21" customFormat="1" ht="17.25" outlineLevel="1" thickBot="1">
      <c r="A12" s="537"/>
      <c r="B12" s="396" t="s">
        <v>88</v>
      </c>
      <c r="C12" s="395">
        <f>SUM(C8:C11)</f>
        <v>0</v>
      </c>
      <c r="D12" s="397" t="str">
        <f>IFERROR(C12/Samantekt!H7,"")</f>
        <v/>
      </c>
      <c r="E12" s="416"/>
      <c r="F12" s="417"/>
      <c r="G12" s="418"/>
      <c r="H12" s="59"/>
      <c r="I12" s="94" t="e">
        <f>#REF!/Samantekt!C6</f>
        <v>#REF!</v>
      </c>
      <c r="J12" s="336"/>
      <c r="K12" s="337"/>
      <c r="L12" s="338"/>
      <c r="M12" s="59"/>
      <c r="N12" s="94"/>
    </row>
    <row r="13" spans="1:16" s="21" customFormat="1" ht="17.25" thickTop="1">
      <c r="A13" s="81"/>
      <c r="F13" s="86"/>
      <c r="H13" s="59"/>
      <c r="I13" s="94"/>
      <c r="M13" s="59"/>
      <c r="N13" s="94"/>
    </row>
    <row r="14" spans="1:16" s="78" customFormat="1" ht="30" customHeight="1">
      <c r="A14" s="567">
        <v>2018</v>
      </c>
      <c r="B14" s="567"/>
      <c r="C14" s="567"/>
      <c r="D14" s="567"/>
      <c r="E14" s="567"/>
      <c r="F14" s="567"/>
      <c r="G14" s="602"/>
      <c r="H14" s="318"/>
      <c r="J14" s="318"/>
      <c r="K14" s="318"/>
      <c r="L14" s="318"/>
      <c r="M14" s="318"/>
      <c r="N14" s="318"/>
    </row>
    <row r="15" spans="1:16" s="21" customFormat="1" ht="30" hidden="1" customHeight="1" outlineLevel="1">
      <c r="A15" s="537">
        <v>2018</v>
      </c>
      <c r="B15" s="603" t="s">
        <v>217</v>
      </c>
      <c r="C15" s="583"/>
      <c r="D15" s="583"/>
      <c r="E15" s="583"/>
      <c r="F15" s="583"/>
      <c r="G15" s="604"/>
      <c r="H15" s="315"/>
      <c r="I15" s="315"/>
      <c r="J15" s="316"/>
      <c r="K15" s="315"/>
      <c r="L15" s="315"/>
      <c r="M15" s="315"/>
      <c r="N15" s="317"/>
    </row>
    <row r="16" spans="1:16" s="163" customFormat="1" ht="37.5" hidden="1" customHeight="1" outlineLevel="1">
      <c r="A16" s="537"/>
      <c r="B16" s="345"/>
      <c r="C16" s="346" t="s">
        <v>218</v>
      </c>
      <c r="D16" s="346" t="s">
        <v>219</v>
      </c>
      <c r="E16" s="412" t="s">
        <v>221</v>
      </c>
      <c r="F16" s="402" t="s">
        <v>105</v>
      </c>
      <c r="G16" s="412" t="s">
        <v>224</v>
      </c>
      <c r="H16" s="281"/>
      <c r="I16" s="331"/>
      <c r="J16" s="332"/>
      <c r="K16" s="332"/>
      <c r="L16" s="332"/>
      <c r="M16" s="281"/>
      <c r="N16" s="331"/>
    </row>
    <row r="17" spans="1:14" s="21" customFormat="1" ht="21" hidden="1" customHeight="1" outlineLevel="1">
      <c r="A17" s="537"/>
      <c r="B17" s="347" t="s">
        <v>222</v>
      </c>
      <c r="C17" s="348"/>
      <c r="D17" s="531" t="str">
        <f>IFERROR(C17/Samantekt!I7,"")</f>
        <v/>
      </c>
      <c r="E17" s="419">
        <f>G8</f>
        <v>0</v>
      </c>
      <c r="F17" s="413" t="e">
        <f>1-(E17/D21)</f>
        <v>#VALUE!</v>
      </c>
      <c r="G17" s="419">
        <v>0</v>
      </c>
      <c r="H17" s="59"/>
      <c r="I17" s="94"/>
      <c r="J17" s="333"/>
      <c r="K17" s="334"/>
      <c r="L17" s="335"/>
      <c r="M17" s="59"/>
      <c r="N17" s="94"/>
    </row>
    <row r="18" spans="1:14" s="21" customFormat="1" ht="21" hidden="1" customHeight="1" outlineLevel="1">
      <c r="A18" s="537"/>
      <c r="B18" s="347" t="s">
        <v>223</v>
      </c>
      <c r="C18" s="348"/>
      <c r="D18" s="53" t="str">
        <f>IFERROR(C18/Samantekt!I7,"")</f>
        <v/>
      </c>
      <c r="E18" s="414"/>
      <c r="F18" s="414"/>
      <c r="G18" s="414"/>
      <c r="H18" s="59"/>
      <c r="I18" s="94"/>
      <c r="J18" s="333"/>
      <c r="K18" s="334"/>
      <c r="L18" s="335"/>
      <c r="M18" s="59"/>
      <c r="N18" s="94"/>
    </row>
    <row r="19" spans="1:14" s="21" customFormat="1" ht="21" hidden="1" customHeight="1" outlineLevel="1">
      <c r="A19" s="537"/>
      <c r="B19" s="347"/>
      <c r="C19" s="348"/>
      <c r="D19" s="53" t="str">
        <f>IFERROR(C19/Samantekt!I7,"")</f>
        <v/>
      </c>
      <c r="E19" s="414"/>
      <c r="F19" s="414"/>
      <c r="G19" s="414"/>
      <c r="H19" s="59"/>
      <c r="I19"/>
      <c r="J19" s="333"/>
      <c r="K19" s="334"/>
      <c r="L19" s="335"/>
      <c r="M19" s="59"/>
      <c r="N19" s="94"/>
    </row>
    <row r="20" spans="1:14" s="21" customFormat="1" ht="21" hidden="1" customHeight="1" outlineLevel="1">
      <c r="A20" s="537"/>
      <c r="B20" s="343"/>
      <c r="C20" s="344"/>
      <c r="D20" s="516"/>
      <c r="E20" s="415"/>
      <c r="F20" s="414"/>
      <c r="G20" s="415"/>
      <c r="H20" s="59"/>
      <c r="I20" s="94"/>
      <c r="J20" s="333"/>
      <c r="K20" s="334"/>
      <c r="L20" s="335"/>
      <c r="M20" s="59"/>
      <c r="N20" s="94"/>
    </row>
    <row r="21" spans="1:14" s="21" customFormat="1" ht="17.25" hidden="1" outlineLevel="1" thickBot="1">
      <c r="A21" s="537"/>
      <c r="B21" s="396" t="s">
        <v>88</v>
      </c>
      <c r="C21" s="395">
        <f>SUM(C17:C20)</f>
        <v>0</v>
      </c>
      <c r="D21" s="398" t="str">
        <f>IFERROR(C21/Samantekt!I7,"")</f>
        <v/>
      </c>
      <c r="E21" s="416"/>
      <c r="F21" s="417"/>
      <c r="G21" s="418"/>
      <c r="H21" s="59"/>
      <c r="I21" s="94" t="e">
        <f>#REF!/Samantekt!C15</f>
        <v>#REF!</v>
      </c>
      <c r="J21" s="336"/>
      <c r="K21" s="337"/>
      <c r="L21" s="338"/>
      <c r="M21" s="59"/>
      <c r="N21" s="94"/>
    </row>
    <row r="22" spans="1:14" s="21" customFormat="1" ht="16.5" collapsed="1">
      <c r="A22" s="81"/>
      <c r="F22" s="86"/>
      <c r="H22" s="59"/>
      <c r="I22" s="94"/>
      <c r="M22" s="59"/>
      <c r="N22" s="94"/>
    </row>
    <row r="23" spans="1:14" s="78" customFormat="1" ht="30" customHeight="1">
      <c r="A23" s="567">
        <v>2019</v>
      </c>
      <c r="B23" s="567"/>
      <c r="C23" s="567"/>
      <c r="D23" s="567"/>
      <c r="E23" s="567"/>
      <c r="F23" s="567"/>
      <c r="G23" s="602"/>
      <c r="H23" s="318"/>
      <c r="J23" s="318"/>
      <c r="K23" s="318"/>
      <c r="L23" s="318"/>
      <c r="M23" s="318"/>
      <c r="N23" s="318"/>
    </row>
    <row r="24" spans="1:14" s="21" customFormat="1" ht="30" hidden="1" customHeight="1" outlineLevel="1">
      <c r="A24" s="537">
        <v>2019</v>
      </c>
      <c r="B24" s="603" t="s">
        <v>217</v>
      </c>
      <c r="C24" s="583"/>
      <c r="D24" s="583"/>
      <c r="E24" s="583"/>
      <c r="F24" s="583"/>
      <c r="G24" s="604"/>
      <c r="H24" s="315"/>
      <c r="I24" s="315"/>
      <c r="J24" s="316"/>
      <c r="K24" s="315"/>
      <c r="L24" s="315"/>
      <c r="M24" s="315"/>
      <c r="N24" s="317"/>
    </row>
    <row r="25" spans="1:14" s="163" customFormat="1" ht="37.5" hidden="1" customHeight="1" outlineLevel="1">
      <c r="A25" s="537"/>
      <c r="B25" s="345"/>
      <c r="C25" s="346" t="s">
        <v>218</v>
      </c>
      <c r="D25" s="346" t="s">
        <v>219</v>
      </c>
      <c r="E25" s="412" t="s">
        <v>224</v>
      </c>
      <c r="F25" s="402" t="s">
        <v>108</v>
      </c>
      <c r="G25" s="412" t="s">
        <v>225</v>
      </c>
      <c r="H25" s="281"/>
      <c r="I25" s="331"/>
      <c r="J25" s="332"/>
      <c r="K25" s="332"/>
      <c r="L25" s="332"/>
      <c r="M25" s="281"/>
      <c r="N25" s="331"/>
    </row>
    <row r="26" spans="1:14" s="21" customFormat="1" ht="21" hidden="1" customHeight="1" outlineLevel="1">
      <c r="A26" s="537"/>
      <c r="B26" s="347" t="s">
        <v>222</v>
      </c>
      <c r="C26" s="348"/>
      <c r="D26" s="515" t="str">
        <f>IFERROR(C26/Samantekt!J7,"")</f>
        <v/>
      </c>
      <c r="E26" s="419">
        <v>0</v>
      </c>
      <c r="F26" s="413" t="e">
        <f>1-(E26/D30)</f>
        <v>#VALUE!</v>
      </c>
      <c r="G26" s="419">
        <v>0</v>
      </c>
      <c r="H26" s="59"/>
      <c r="I26" s="94"/>
      <c r="J26" s="333"/>
      <c r="K26" s="334"/>
      <c r="L26" s="335"/>
      <c r="M26" s="59"/>
      <c r="N26" s="94"/>
    </row>
    <row r="27" spans="1:14" s="21" customFormat="1" ht="21" hidden="1" customHeight="1" outlineLevel="1">
      <c r="A27" s="537"/>
      <c r="B27" s="347" t="s">
        <v>223</v>
      </c>
      <c r="C27" s="348"/>
      <c r="D27" s="515" t="str">
        <f>IFERROR(C27/Samantekt!J7,"")</f>
        <v/>
      </c>
      <c r="E27" s="414"/>
      <c r="F27" s="414"/>
      <c r="G27" s="414"/>
      <c r="H27" s="59"/>
      <c r="I27" s="94"/>
      <c r="J27" s="333"/>
      <c r="K27" s="334"/>
      <c r="L27" s="335"/>
      <c r="M27" s="59"/>
      <c r="N27" s="94"/>
    </row>
    <row r="28" spans="1:14" s="21" customFormat="1" ht="21" hidden="1" customHeight="1" outlineLevel="1">
      <c r="A28" s="537"/>
      <c r="B28" s="347"/>
      <c r="C28" s="348"/>
      <c r="D28" s="515"/>
      <c r="E28" s="414"/>
      <c r="F28" s="414"/>
      <c r="G28" s="414"/>
      <c r="H28" s="59"/>
      <c r="I28" s="94"/>
      <c r="J28" s="333"/>
      <c r="K28" s="334"/>
      <c r="L28" s="335"/>
      <c r="M28" s="59"/>
      <c r="N28" s="94"/>
    </row>
    <row r="29" spans="1:14" s="21" customFormat="1" ht="21" hidden="1" customHeight="1" outlineLevel="1">
      <c r="A29" s="537"/>
      <c r="B29" s="343"/>
      <c r="C29" s="344"/>
      <c r="D29" s="516"/>
      <c r="E29" s="415"/>
      <c r="F29" s="414"/>
      <c r="G29" s="415"/>
      <c r="H29" s="59"/>
      <c r="I29" s="94"/>
      <c r="J29" s="333"/>
      <c r="K29" s="334"/>
      <c r="L29" s="335"/>
      <c r="M29" s="59"/>
      <c r="N29" s="94"/>
    </row>
    <row r="30" spans="1:14" s="21" customFormat="1" ht="17.25" hidden="1" outlineLevel="1" thickBot="1">
      <c r="A30" s="537"/>
      <c r="B30" s="242" t="s">
        <v>88</v>
      </c>
      <c r="C30" s="399">
        <f>SUM(C26:C29)</f>
        <v>0</v>
      </c>
      <c r="D30" s="398" t="str">
        <f>IFERROR(C30/Samantekt!K7,"")</f>
        <v/>
      </c>
      <c r="E30" s="416"/>
      <c r="F30" s="417"/>
      <c r="G30" s="418"/>
      <c r="H30" s="59"/>
      <c r="I30" s="94" t="e">
        <f>#REF!/Samantekt!C24</f>
        <v>#REF!</v>
      </c>
      <c r="J30" s="336"/>
      <c r="K30" s="337"/>
      <c r="L30" s="338"/>
      <c r="M30" s="59"/>
      <c r="N30" s="94"/>
    </row>
    <row r="31" spans="1:14" s="21" customFormat="1" ht="16.5" collapsed="1">
      <c r="A31" s="81"/>
      <c r="F31" s="86"/>
      <c r="H31" s="59"/>
      <c r="I31" s="94"/>
      <c r="M31" s="59"/>
      <c r="N31" s="94"/>
    </row>
    <row r="32" spans="1:14" s="78" customFormat="1" ht="30" customHeight="1">
      <c r="A32" s="567">
        <v>2020</v>
      </c>
      <c r="B32" s="567"/>
      <c r="C32" s="567"/>
      <c r="D32" s="567"/>
      <c r="E32" s="567"/>
      <c r="F32" s="567"/>
      <c r="G32" s="602"/>
      <c r="H32" s="318"/>
      <c r="J32" s="318"/>
      <c r="K32" s="318"/>
      <c r="L32" s="318"/>
      <c r="M32" s="318"/>
      <c r="N32" s="318"/>
    </row>
    <row r="33" spans="1:14" s="21" customFormat="1" ht="30" hidden="1" customHeight="1" outlineLevel="1">
      <c r="A33" s="537">
        <v>2020</v>
      </c>
      <c r="B33" s="603" t="s">
        <v>217</v>
      </c>
      <c r="C33" s="583"/>
      <c r="D33" s="583"/>
      <c r="E33" s="583"/>
      <c r="F33" s="583"/>
      <c r="G33" s="604"/>
      <c r="H33" s="315"/>
      <c r="I33" s="315"/>
      <c r="J33" s="316"/>
      <c r="K33" s="315"/>
      <c r="L33" s="315"/>
      <c r="M33" s="315"/>
      <c r="N33" s="317"/>
    </row>
    <row r="34" spans="1:14" s="163" customFormat="1" ht="37.5" hidden="1" customHeight="1" outlineLevel="1">
      <c r="A34" s="537"/>
      <c r="B34" s="345"/>
      <c r="C34" s="346" t="s">
        <v>218</v>
      </c>
      <c r="D34" s="346" t="s">
        <v>219</v>
      </c>
      <c r="E34" s="412" t="s">
        <v>225</v>
      </c>
      <c r="F34" s="402" t="s">
        <v>111</v>
      </c>
      <c r="G34" s="412" t="s">
        <v>226</v>
      </c>
      <c r="H34" s="281"/>
      <c r="I34" s="331"/>
      <c r="J34" s="332"/>
      <c r="K34" s="332"/>
      <c r="L34" s="332"/>
      <c r="M34" s="281"/>
      <c r="N34" s="331"/>
    </row>
    <row r="35" spans="1:14" s="21" customFormat="1" ht="21" hidden="1" customHeight="1" outlineLevel="1">
      <c r="A35" s="537"/>
      <c r="B35" s="347" t="s">
        <v>222</v>
      </c>
      <c r="C35" s="348"/>
      <c r="D35" s="515" t="str">
        <f>IFERROR(C35/Samantekt!K7,"")</f>
        <v/>
      </c>
      <c r="E35" s="419">
        <f>G26</f>
        <v>0</v>
      </c>
      <c r="F35" s="413" t="e">
        <f>1-(E35/D39)</f>
        <v>#VALUE!</v>
      </c>
      <c r="G35" s="419">
        <v>0</v>
      </c>
      <c r="H35" s="59"/>
      <c r="I35" s="94"/>
      <c r="J35" s="333"/>
      <c r="K35" s="334"/>
      <c r="L35" s="335"/>
      <c r="M35" s="59"/>
      <c r="N35" s="94"/>
    </row>
    <row r="36" spans="1:14" s="21" customFormat="1" ht="21" hidden="1" customHeight="1" outlineLevel="1">
      <c r="A36" s="537"/>
      <c r="B36" s="347" t="s">
        <v>223</v>
      </c>
      <c r="C36" s="348"/>
      <c r="D36" s="515" t="str">
        <f>IFERROR(C36/Samantekt!K7,"")</f>
        <v/>
      </c>
      <c r="E36" s="414"/>
      <c r="F36" s="414"/>
      <c r="G36" s="414"/>
      <c r="H36" s="59"/>
      <c r="I36" s="94"/>
      <c r="J36" s="333"/>
      <c r="K36" s="334"/>
      <c r="L36" s="335"/>
      <c r="M36" s="59"/>
      <c r="N36" s="94"/>
    </row>
    <row r="37" spans="1:14" s="21" customFormat="1" ht="21" hidden="1" customHeight="1" outlineLevel="1">
      <c r="A37" s="537"/>
      <c r="B37" s="347"/>
      <c r="C37" s="348"/>
      <c r="D37" s="515"/>
      <c r="E37" s="414"/>
      <c r="F37" s="414"/>
      <c r="G37" s="414"/>
      <c r="H37" s="59"/>
      <c r="I37" s="94"/>
      <c r="J37" s="333"/>
      <c r="K37" s="334"/>
      <c r="L37" s="335"/>
      <c r="M37" s="59"/>
      <c r="N37" s="94"/>
    </row>
    <row r="38" spans="1:14" s="21" customFormat="1" ht="21" hidden="1" customHeight="1" outlineLevel="1">
      <c r="A38" s="537"/>
      <c r="B38" s="343"/>
      <c r="C38" s="344"/>
      <c r="D38" s="516"/>
      <c r="E38" s="415"/>
      <c r="F38" s="414"/>
      <c r="G38" s="415"/>
      <c r="H38" s="59"/>
      <c r="I38" s="94"/>
      <c r="J38" s="333"/>
      <c r="K38" s="334"/>
      <c r="L38" s="335"/>
      <c r="M38" s="59"/>
      <c r="N38" s="94"/>
    </row>
    <row r="39" spans="1:14" s="21" customFormat="1" ht="17.25" hidden="1" outlineLevel="1" thickBot="1">
      <c r="A39" s="537"/>
      <c r="B39" s="242" t="s">
        <v>88</v>
      </c>
      <c r="C39" s="400">
        <f>SUM(C35:C38)</f>
        <v>0</v>
      </c>
      <c r="D39" s="398" t="str">
        <f>IFERROR(C39/Samantekt!K7,"")</f>
        <v/>
      </c>
      <c r="E39" s="416"/>
      <c r="F39" s="417"/>
      <c r="G39" s="418"/>
      <c r="H39" s="59"/>
      <c r="I39" s="94" t="e">
        <f>#REF!/Samantekt!C33</f>
        <v>#REF!</v>
      </c>
      <c r="J39" s="336"/>
      <c r="K39" s="337"/>
      <c r="L39" s="338"/>
      <c r="M39" s="59"/>
      <c r="N39" s="94"/>
    </row>
    <row r="40" spans="1:14" s="21" customFormat="1" ht="16.5" collapsed="1">
      <c r="A40" s="81"/>
      <c r="F40" s="86"/>
      <c r="H40" s="59"/>
      <c r="I40" s="94"/>
      <c r="M40" s="59"/>
      <c r="N40" s="94"/>
    </row>
  </sheetData>
  <mergeCells count="15">
    <mergeCell ref="A32:G32"/>
    <mergeCell ref="A33:A39"/>
    <mergeCell ref="B33:G33"/>
    <mergeCell ref="A14:G14"/>
    <mergeCell ref="A15:A21"/>
    <mergeCell ref="B15:G15"/>
    <mergeCell ref="A23:G23"/>
    <mergeCell ref="A24:A30"/>
    <mergeCell ref="B24:G24"/>
    <mergeCell ref="C3:G3"/>
    <mergeCell ref="B1:B3"/>
    <mergeCell ref="A6:A12"/>
    <mergeCell ref="A5:G5"/>
    <mergeCell ref="B6:G6"/>
    <mergeCell ref="C1:G2"/>
  </mergeCells>
  <conditionalFormatting sqref="L12 H8:I12 M8:N12">
    <cfRule type="cellIs" dxfId="958" priority="106" operator="equal">
      <formula>0</formula>
    </cfRule>
  </conditionalFormatting>
  <conditionalFormatting sqref="H12">
    <cfRule type="containsErrors" dxfId="957" priority="101">
      <formula>ISERROR(H12)</formula>
    </cfRule>
  </conditionalFormatting>
  <conditionalFormatting sqref="H8:I12 M8:N12">
    <cfRule type="containsErrors" dxfId="956" priority="84">
      <formula>ISERROR(H8)</formula>
    </cfRule>
  </conditionalFormatting>
  <conditionalFormatting sqref="H12">
    <cfRule type="containsErrors" dxfId="955" priority="104">
      <formula>ISERROR(H12)</formula>
    </cfRule>
  </conditionalFormatting>
  <conditionalFormatting sqref="H12">
    <cfRule type="containsErrors" dxfId="954" priority="103">
      <formula>ISERROR(H12)</formula>
    </cfRule>
  </conditionalFormatting>
  <conditionalFormatting sqref="H12">
    <cfRule type="cellIs" dxfId="953" priority="97" operator="equal">
      <formula>0</formula>
    </cfRule>
    <cfRule type="containsErrors" dxfId="952" priority="98">
      <formula>ISERROR(H12)</formula>
    </cfRule>
    <cfRule type="containsErrors" dxfId="951" priority="102">
      <formula>ISERROR(H12)</formula>
    </cfRule>
  </conditionalFormatting>
  <conditionalFormatting sqref="H12">
    <cfRule type="containsErrors" dxfId="950" priority="100">
      <formula>ISERROR(H12)</formula>
    </cfRule>
  </conditionalFormatting>
  <conditionalFormatting sqref="H12">
    <cfRule type="containsErrors" dxfId="949" priority="99">
      <formula>ISERROR(H12)</formula>
    </cfRule>
  </conditionalFormatting>
  <conditionalFormatting sqref="K12">
    <cfRule type="cellIs" dxfId="948" priority="72" operator="equal">
      <formula>0</formula>
    </cfRule>
  </conditionalFormatting>
  <conditionalFormatting sqref="C12:D12">
    <cfRule type="cellIs" dxfId="947" priority="73" operator="equal">
      <formula>0</formula>
    </cfRule>
  </conditionalFormatting>
  <conditionalFormatting sqref="L21 H17:I21 M17:N21">
    <cfRule type="cellIs" dxfId="946" priority="66" operator="equal">
      <formula>0</formula>
    </cfRule>
  </conditionalFormatting>
  <conditionalFormatting sqref="H21">
    <cfRule type="containsErrors" dxfId="945" priority="62">
      <formula>ISERROR(H21)</formula>
    </cfRule>
  </conditionalFormatting>
  <conditionalFormatting sqref="H17:I21 M17:N21">
    <cfRule type="containsErrors" dxfId="944" priority="57">
      <formula>ISERROR(H17)</formula>
    </cfRule>
  </conditionalFormatting>
  <conditionalFormatting sqref="H21">
    <cfRule type="containsErrors" dxfId="943" priority="65">
      <formula>ISERROR(H21)</formula>
    </cfRule>
  </conditionalFormatting>
  <conditionalFormatting sqref="H21">
    <cfRule type="containsErrors" dxfId="942" priority="64">
      <formula>ISERROR(H21)</formula>
    </cfRule>
  </conditionalFormatting>
  <conditionalFormatting sqref="H21">
    <cfRule type="cellIs" dxfId="941" priority="58" operator="equal">
      <formula>0</formula>
    </cfRule>
    <cfRule type="containsErrors" dxfId="940" priority="59">
      <formula>ISERROR(H21)</formula>
    </cfRule>
    <cfRule type="containsErrors" dxfId="939" priority="63">
      <formula>ISERROR(H21)</formula>
    </cfRule>
  </conditionalFormatting>
  <conditionalFormatting sqref="H21">
    <cfRule type="containsErrors" dxfId="938" priority="61">
      <formula>ISERROR(H21)</formula>
    </cfRule>
  </conditionalFormatting>
  <conditionalFormatting sqref="H21">
    <cfRule type="containsErrors" dxfId="937" priority="60">
      <formula>ISERROR(H21)</formula>
    </cfRule>
  </conditionalFormatting>
  <conditionalFormatting sqref="K21">
    <cfRule type="cellIs" dxfId="936" priority="55" operator="equal">
      <formula>0</formula>
    </cfRule>
  </conditionalFormatting>
  <conditionalFormatting sqref="C21:D21">
    <cfRule type="cellIs" dxfId="935" priority="56" operator="equal">
      <formula>0</formula>
    </cfRule>
  </conditionalFormatting>
  <conditionalFormatting sqref="L30 H26:I30 M26:N30">
    <cfRule type="cellIs" dxfId="934" priority="52" operator="equal">
      <formula>0</formula>
    </cfRule>
  </conditionalFormatting>
  <conditionalFormatting sqref="H30">
    <cfRule type="containsErrors" dxfId="933" priority="48">
      <formula>ISERROR(H30)</formula>
    </cfRule>
  </conditionalFormatting>
  <conditionalFormatting sqref="H26:I30 M26:N30">
    <cfRule type="containsErrors" dxfId="932" priority="43">
      <formula>ISERROR(H26)</formula>
    </cfRule>
  </conditionalFormatting>
  <conditionalFormatting sqref="H30">
    <cfRule type="containsErrors" dxfId="931" priority="51">
      <formula>ISERROR(H30)</formula>
    </cfRule>
  </conditionalFormatting>
  <conditionalFormatting sqref="H30">
    <cfRule type="containsErrors" dxfId="930" priority="50">
      <formula>ISERROR(H30)</formula>
    </cfRule>
  </conditionalFormatting>
  <conditionalFormatting sqref="H30">
    <cfRule type="cellIs" dxfId="929" priority="44" operator="equal">
      <formula>0</formula>
    </cfRule>
    <cfRule type="containsErrors" dxfId="928" priority="45">
      <formula>ISERROR(H30)</formula>
    </cfRule>
    <cfRule type="containsErrors" dxfId="927" priority="49">
      <formula>ISERROR(H30)</formula>
    </cfRule>
  </conditionalFormatting>
  <conditionalFormatting sqref="H30">
    <cfRule type="containsErrors" dxfId="926" priority="47">
      <formula>ISERROR(H30)</formula>
    </cfRule>
  </conditionalFormatting>
  <conditionalFormatting sqref="H30">
    <cfRule type="containsErrors" dxfId="925" priority="46">
      <formula>ISERROR(H30)</formula>
    </cfRule>
  </conditionalFormatting>
  <conditionalFormatting sqref="K30">
    <cfRule type="cellIs" dxfId="924" priority="41" operator="equal">
      <formula>0</formula>
    </cfRule>
  </conditionalFormatting>
  <conditionalFormatting sqref="C30:D30">
    <cfRule type="cellIs" dxfId="923" priority="42" operator="equal">
      <formula>0</formula>
    </cfRule>
  </conditionalFormatting>
  <conditionalFormatting sqref="L39 H35:I39 M35:N39">
    <cfRule type="cellIs" dxfId="922" priority="38" operator="equal">
      <formula>0</formula>
    </cfRule>
  </conditionalFormatting>
  <conditionalFormatting sqref="H39">
    <cfRule type="containsErrors" dxfId="921" priority="34">
      <formula>ISERROR(H39)</formula>
    </cfRule>
  </conditionalFormatting>
  <conditionalFormatting sqref="H35:I39 M35:N39">
    <cfRule type="containsErrors" dxfId="920" priority="29">
      <formula>ISERROR(H35)</formula>
    </cfRule>
  </conditionalFormatting>
  <conditionalFormatting sqref="H39">
    <cfRule type="containsErrors" dxfId="919" priority="37">
      <formula>ISERROR(H39)</formula>
    </cfRule>
  </conditionalFormatting>
  <conditionalFormatting sqref="H39">
    <cfRule type="containsErrors" dxfId="918" priority="36">
      <formula>ISERROR(H39)</formula>
    </cfRule>
  </conditionalFormatting>
  <conditionalFormatting sqref="H39">
    <cfRule type="cellIs" dxfId="917" priority="30" operator="equal">
      <formula>0</formula>
    </cfRule>
    <cfRule type="containsErrors" dxfId="916" priority="31">
      <formula>ISERROR(H39)</formula>
    </cfRule>
    <cfRule type="containsErrors" dxfId="915" priority="35">
      <formula>ISERROR(H39)</formula>
    </cfRule>
  </conditionalFormatting>
  <conditionalFormatting sqref="H39">
    <cfRule type="containsErrors" dxfId="914" priority="33">
      <formula>ISERROR(H39)</formula>
    </cfRule>
  </conditionalFormatting>
  <conditionalFormatting sqref="H39">
    <cfRule type="containsErrors" dxfId="913" priority="32">
      <formula>ISERROR(H39)</formula>
    </cfRule>
  </conditionalFormatting>
  <conditionalFormatting sqref="K39">
    <cfRule type="cellIs" dxfId="912" priority="27" operator="equal">
      <formula>0</formula>
    </cfRule>
  </conditionalFormatting>
  <conditionalFormatting sqref="C39:D39">
    <cfRule type="cellIs" dxfId="911" priority="28" operator="equal">
      <formula>0</formula>
    </cfRule>
  </conditionalFormatting>
  <conditionalFormatting sqref="F8">
    <cfRule type="cellIs" dxfId="910" priority="19" operator="greaterThanOrEqual">
      <formula>0</formula>
    </cfRule>
    <cfRule type="cellIs" dxfId="909" priority="20" operator="lessThan">
      <formula>0</formula>
    </cfRule>
  </conditionalFormatting>
  <conditionalFormatting sqref="F35">
    <cfRule type="cellIs" dxfId="908" priority="13" operator="greaterThanOrEqual">
      <formula>0</formula>
    </cfRule>
    <cfRule type="cellIs" dxfId="907" priority="14" operator="lessThan">
      <formula>0</formula>
    </cfRule>
  </conditionalFormatting>
  <conditionalFormatting sqref="F17">
    <cfRule type="cellIs" dxfId="906" priority="11" operator="greaterThanOrEqual">
      <formula>0</formula>
    </cfRule>
    <cfRule type="cellIs" dxfId="905" priority="12" operator="lessThan">
      <formula>0</formula>
    </cfRule>
  </conditionalFormatting>
  <conditionalFormatting sqref="F26">
    <cfRule type="cellIs" dxfId="904" priority="15" operator="greaterThanOrEqual">
      <formula>0</formula>
    </cfRule>
    <cfRule type="cellIs" dxfId="903" priority="16" operator="lessThan">
      <formula>0</formula>
    </cfRule>
  </conditionalFormatting>
  <conditionalFormatting sqref="D8">
    <cfRule type="cellIs" dxfId="902" priority="9" operator="equal">
      <formula>0</formula>
    </cfRule>
  </conditionalFormatting>
  <conditionalFormatting sqref="D17:D19">
    <cfRule type="cellIs" dxfId="901" priority="4" operator="equal">
      <formula>0</formula>
    </cfRule>
  </conditionalFormatting>
  <pageMargins left="0.7" right="0.7" top="0.75" bottom="0.75" header="0.3" footer="0.3"/>
  <ignoredErrors>
    <ignoredError sqref="I12 I39 I30 I21" evalError="1"/>
    <ignoredError sqref="D9 D26:D27" unlockedFormula="1"/>
  </ignoredErrors>
  <legacyDrawing r:id="rId1"/>
  <extLst>
    <ext xmlns:x14="http://schemas.microsoft.com/office/spreadsheetml/2009/9/main" uri="{78C0D931-6437-407d-A8EE-F0AAD7539E65}">
      <x14:conditionalFormattings>
        <x14:conditionalFormatting xmlns:xm="http://schemas.microsoft.com/office/excel/2006/main">
          <x14:cfRule type="containsErrors" priority="10" id="{E50D1395-960F-40B3-8477-77129A1E5B5A}">
            <xm:f>ISERROR(Pappír!D8)</xm:f>
            <x14:dxf>
              <font>
                <color theme="8" tint="0.79998168889431442"/>
              </font>
            </x14:dxf>
          </x14:cfRule>
          <xm:sqref>D8 D17:D19</xm:sqref>
        </x14:conditionalFormatting>
        <x14:conditionalFormatting xmlns:xm="http://schemas.microsoft.com/office/excel/2006/main">
          <x14:cfRule type="containsErrors" priority="8" id="{8D1E4919-C3A6-4115-82D3-246351C89357}">
            <xm:f>ISERROR(Pappír!D8)</xm:f>
            <x14:dxf>
              <font>
                <color theme="0"/>
              </font>
            </x14:dxf>
          </x14:cfRule>
          <xm:sqref>D8 D17:D19</xm:sqref>
        </x14:conditionalFormatting>
        <x14:conditionalFormatting xmlns:xm="http://schemas.microsoft.com/office/excel/2006/main">
          <x14:cfRule type="containsErrors" priority="6" id="{2C894765-353A-4221-8787-B1E637E241E8}">
            <xm:f>ISERROR(Pappír!D8)</xm:f>
            <x14:dxf>
              <font>
                <color theme="0"/>
              </font>
            </x14:dxf>
          </x14:cfRule>
          <x14:cfRule type="containsErrors" priority="7" id="{E4917CCB-2A45-4690-A220-271D424A69AD}">
            <xm:f>ISERROR(Pappír!D8)</xm:f>
            <x14:dxf>
              <font>
                <color theme="8" tint="0.79998168889431442"/>
              </font>
            </x14:dxf>
          </x14:cfRule>
          <xm:sqref>D8 D17:D19</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94"/>
  <sheetViews>
    <sheetView showGridLines="0" topLeftCell="A13" zoomScale="90" zoomScaleNormal="90" workbookViewId="0" xr3:uid="{44B22561-5205-5C8A-B808-2C70100D228F}">
      <pane xSplit="1" topLeftCell="B1" activePane="topRight" state="frozen"/>
      <selection pane="topRight" activeCell="I26" sqref="I26"/>
      <selection activeCell="H10" sqref="H10"/>
    </sheetView>
  </sheetViews>
  <sheetFormatPr defaultColWidth="9" defaultRowHeight="16.5" outlineLevelRow="1"/>
  <cols>
    <col min="1" max="1" width="2.375" style="21" customWidth="1"/>
    <col min="2" max="2" width="25.125" style="21" customWidth="1"/>
    <col min="3" max="3" width="13.75" style="21" customWidth="1"/>
    <col min="4" max="4" width="13.75" style="86" customWidth="1"/>
    <col min="5" max="5" width="13.875" style="90" customWidth="1"/>
    <col min="6" max="6" width="14.375" style="59" customWidth="1"/>
    <col min="7" max="7" width="15" style="21" customWidth="1"/>
    <col min="8" max="8" width="16.25" style="21" customWidth="1"/>
    <col min="9" max="9" width="15.375" style="21" customWidth="1"/>
    <col min="10" max="10" width="12.875" style="21" customWidth="1"/>
    <col min="11" max="11" width="19.625" style="21" customWidth="1"/>
    <col min="12" max="12" width="19.125" style="21" customWidth="1"/>
    <col min="13" max="13" width="14.5" style="21" customWidth="1"/>
    <col min="14" max="16384" width="9" style="21"/>
  </cols>
  <sheetData>
    <row r="1" spans="1:10" s="74" customFormat="1" ht="11.25" customHeight="1">
      <c r="A1" s="28"/>
      <c r="B1" s="27"/>
      <c r="C1" s="28"/>
      <c r="D1" s="83"/>
      <c r="E1" s="103"/>
      <c r="F1" s="73"/>
    </row>
    <row r="2" spans="1:10" s="74" customFormat="1" ht="90" customHeight="1">
      <c r="A2" s="29"/>
      <c r="B2" s="541" t="s">
        <v>48</v>
      </c>
      <c r="C2" s="582" t="s">
        <v>227</v>
      </c>
      <c r="D2" s="582"/>
      <c r="E2" s="582"/>
      <c r="F2" s="582"/>
      <c r="G2" s="582"/>
      <c r="H2" s="582"/>
      <c r="I2" s="582"/>
      <c r="J2" s="582"/>
    </row>
    <row r="3" spans="1:10" s="74" customFormat="1" ht="19.5" customHeight="1">
      <c r="A3" s="33"/>
      <c r="B3" s="541"/>
      <c r="C3" s="582"/>
      <c r="D3" s="582"/>
      <c r="E3" s="582"/>
      <c r="F3" s="582"/>
      <c r="G3" s="582"/>
      <c r="H3" s="582"/>
      <c r="I3" s="582"/>
      <c r="J3" s="582"/>
    </row>
    <row r="4" spans="1:10" s="74" customFormat="1" ht="60" customHeight="1">
      <c r="B4" s="541"/>
      <c r="C4" s="589" t="s">
        <v>228</v>
      </c>
      <c r="D4" s="590"/>
      <c r="E4" s="590"/>
      <c r="F4" s="590"/>
      <c r="G4" s="590"/>
      <c r="H4" s="590"/>
      <c r="I4" s="590"/>
      <c r="J4" s="591"/>
    </row>
    <row r="5" spans="1:10" ht="15.75" customHeight="1">
      <c r="A5" s="75"/>
      <c r="B5" s="76"/>
      <c r="C5" s="76"/>
      <c r="D5" s="87"/>
      <c r="E5" s="91"/>
      <c r="F5" s="77"/>
    </row>
    <row r="6" spans="1:10" s="78" customFormat="1" ht="30" customHeight="1">
      <c r="A6" s="149">
        <v>2012</v>
      </c>
      <c r="B6" s="585">
        <v>2012</v>
      </c>
      <c r="C6" s="585"/>
      <c r="D6" s="585"/>
      <c r="E6" s="585"/>
      <c r="F6" s="586"/>
    </row>
    <row r="7" spans="1:10" ht="30" hidden="1" customHeight="1" outlineLevel="1">
      <c r="A7" s="537">
        <v>2012</v>
      </c>
      <c r="B7" s="568" t="s">
        <v>48</v>
      </c>
      <c r="C7" s="570"/>
      <c r="D7" s="570"/>
      <c r="E7" s="570"/>
      <c r="F7" s="570"/>
    </row>
    <row r="8" spans="1:10" s="163" customFormat="1" ht="30" hidden="1" customHeight="1" outlineLevel="1">
      <c r="A8" s="537"/>
      <c r="B8" s="155"/>
      <c r="C8" s="161" t="s">
        <v>80</v>
      </c>
      <c r="D8" s="159" t="s">
        <v>84</v>
      </c>
      <c r="E8" s="157" t="s">
        <v>81</v>
      </c>
      <c r="F8" s="158" t="s">
        <v>82</v>
      </c>
      <c r="I8" s="605" t="s">
        <v>229</v>
      </c>
    </row>
    <row r="9" spans="1:10" ht="21" hidden="1" customHeight="1" outlineLevel="1">
      <c r="A9" s="537"/>
      <c r="B9" s="79" t="s">
        <v>230</v>
      </c>
      <c r="C9" s="106"/>
      <c r="D9" s="116" t="e">
        <f>C9/C12</f>
        <v>#DIV/0!</v>
      </c>
      <c r="E9" s="68"/>
      <c r="F9" s="130" t="e">
        <f>C9/Samantekt!C7</f>
        <v>#DIV/0!</v>
      </c>
      <c r="H9" s="26"/>
      <c r="I9" s="605"/>
      <c r="J9" s="26"/>
    </row>
    <row r="10" spans="1:10" ht="21" hidden="1" customHeight="1" outlineLevel="1" thickBot="1">
      <c r="A10" s="537"/>
      <c r="B10" s="80" t="s">
        <v>231</v>
      </c>
      <c r="C10" s="106"/>
      <c r="D10" s="116" t="e">
        <f>C10/C12</f>
        <v>#DIV/0!</v>
      </c>
      <c r="E10" s="68"/>
      <c r="F10" s="130" t="e">
        <f>C10/Samantekt!C7</f>
        <v>#DIV/0!</v>
      </c>
      <c r="H10" s="86"/>
      <c r="I10" s="530" t="e">
        <f>C9/C12</f>
        <v>#DIV/0!</v>
      </c>
      <c r="J10" s="86"/>
    </row>
    <row r="11" spans="1:10" ht="21" hidden="1" customHeight="1" outlineLevel="1">
      <c r="A11" s="537"/>
      <c r="B11" s="16"/>
      <c r="C11" s="105"/>
      <c r="D11" s="117" t="e">
        <f>C11/C12</f>
        <v>#DIV/0!</v>
      </c>
      <c r="E11" s="69"/>
      <c r="F11" s="131" t="e">
        <f>C11/Samantekt!C7</f>
        <v>#DIV/0!</v>
      </c>
    </row>
    <row r="12" spans="1:10" ht="17.25" hidden="1" outlineLevel="1" thickBot="1">
      <c r="A12" s="537"/>
      <c r="B12" s="242" t="s">
        <v>88</v>
      </c>
      <c r="C12" s="233">
        <f>SUM(C9:C11)</f>
        <v>0</v>
      </c>
      <c r="D12" s="260" t="e">
        <f>SUM(D9:D11)</f>
        <v>#DIV/0!</v>
      </c>
      <c r="E12" s="234">
        <f>SUM(E9:E11)</f>
        <v>0</v>
      </c>
      <c r="F12" s="244" t="e">
        <f>C12/Samantekt!C7</f>
        <v>#DIV/0!</v>
      </c>
    </row>
    <row r="13" spans="1:10" collapsed="1">
      <c r="A13" s="81"/>
    </row>
    <row r="14" spans="1:10" s="78" customFormat="1" ht="30" customHeight="1">
      <c r="A14" s="149">
        <v>2012</v>
      </c>
      <c r="B14" s="585">
        <v>2013</v>
      </c>
      <c r="C14" s="585"/>
      <c r="D14" s="585"/>
      <c r="E14" s="585"/>
      <c r="F14" s="586"/>
    </row>
    <row r="15" spans="1:10" ht="30" hidden="1" customHeight="1" outlineLevel="1">
      <c r="A15" s="537">
        <v>2013</v>
      </c>
      <c r="B15" s="568" t="s">
        <v>48</v>
      </c>
      <c r="C15" s="570"/>
      <c r="D15" s="570"/>
      <c r="E15" s="570"/>
      <c r="F15" s="570"/>
    </row>
    <row r="16" spans="1:10" s="163" customFormat="1" ht="33" hidden="1" customHeight="1" outlineLevel="1">
      <c r="A16" s="537"/>
      <c r="B16" s="155"/>
      <c r="C16" s="161" t="s">
        <v>80</v>
      </c>
      <c r="D16" s="159" t="s">
        <v>84</v>
      </c>
      <c r="E16" s="157" t="s">
        <v>81</v>
      </c>
      <c r="F16" s="158" t="s">
        <v>82</v>
      </c>
      <c r="I16" s="605" t="s">
        <v>229</v>
      </c>
    </row>
    <row r="17" spans="1:10" ht="21" hidden="1" customHeight="1" outlineLevel="1">
      <c r="A17" s="537"/>
      <c r="B17" s="79" t="s">
        <v>230</v>
      </c>
      <c r="C17" s="106"/>
      <c r="D17" s="116" t="e">
        <f>C17/C20</f>
        <v>#DIV/0!</v>
      </c>
      <c r="E17" s="68"/>
      <c r="F17" s="130" t="e">
        <f>C17/Samantekt!D7</f>
        <v>#DIV/0!</v>
      </c>
      <c r="H17" s="26"/>
      <c r="I17" s="605"/>
      <c r="J17" s="26"/>
    </row>
    <row r="18" spans="1:10" ht="21" hidden="1" customHeight="1" outlineLevel="1" thickBot="1">
      <c r="A18" s="537"/>
      <c r="B18" s="80" t="s">
        <v>231</v>
      </c>
      <c r="C18" s="106"/>
      <c r="D18" s="116" t="e">
        <f>C18/C20</f>
        <v>#DIV/0!</v>
      </c>
      <c r="E18" s="68"/>
      <c r="F18" s="130" t="e">
        <f>C18/Samantekt!D7</f>
        <v>#DIV/0!</v>
      </c>
      <c r="H18" s="86"/>
      <c r="I18" s="530" t="e">
        <f>C17/C20</f>
        <v>#DIV/0!</v>
      </c>
      <c r="J18" s="86"/>
    </row>
    <row r="19" spans="1:10" ht="21" hidden="1" customHeight="1" outlineLevel="1">
      <c r="A19" s="537"/>
      <c r="B19" s="18"/>
      <c r="C19" s="105"/>
      <c r="D19" s="117" t="e">
        <f>C19/C20</f>
        <v>#DIV/0!</v>
      </c>
      <c r="E19" s="69"/>
      <c r="F19" s="131" t="e">
        <f>C19/Samantekt!D7</f>
        <v>#DIV/0!</v>
      </c>
    </row>
    <row r="20" spans="1:10" ht="17.25" hidden="1" outlineLevel="1" thickBot="1">
      <c r="A20" s="537"/>
      <c r="B20" s="242" t="s">
        <v>88</v>
      </c>
      <c r="C20" s="233">
        <f>SUM(C17:C19)</f>
        <v>0</v>
      </c>
      <c r="D20" s="260" t="e">
        <f>SUM(D17:D19)</f>
        <v>#DIV/0!</v>
      </c>
      <c r="E20" s="234">
        <f>SUM(E17:E19)</f>
        <v>0</v>
      </c>
      <c r="F20" s="244" t="e">
        <f>C20/Samantekt!D7</f>
        <v>#DIV/0!</v>
      </c>
    </row>
    <row r="21" spans="1:10" collapsed="1">
      <c r="A21" s="81"/>
    </row>
    <row r="22" spans="1:10" s="78" customFormat="1" ht="30" customHeight="1">
      <c r="A22" s="149">
        <v>2012</v>
      </c>
      <c r="B22" s="585">
        <v>2014</v>
      </c>
      <c r="C22" s="585"/>
      <c r="D22" s="585"/>
      <c r="E22" s="585"/>
      <c r="F22" s="586"/>
    </row>
    <row r="23" spans="1:10" ht="30" hidden="1" customHeight="1" outlineLevel="1">
      <c r="A23" s="537">
        <v>2014</v>
      </c>
      <c r="B23" s="568" t="s">
        <v>48</v>
      </c>
      <c r="C23" s="570"/>
      <c r="D23" s="570"/>
      <c r="E23" s="570"/>
      <c r="F23" s="570"/>
    </row>
    <row r="24" spans="1:10" s="163" customFormat="1" ht="37.5" hidden="1" customHeight="1" outlineLevel="1">
      <c r="A24" s="537"/>
      <c r="B24" s="155"/>
      <c r="C24" s="161" t="s">
        <v>80</v>
      </c>
      <c r="D24" s="159" t="s">
        <v>84</v>
      </c>
      <c r="E24" s="157" t="s">
        <v>81</v>
      </c>
      <c r="F24" s="158" t="s">
        <v>82</v>
      </c>
      <c r="I24" s="605" t="s">
        <v>229</v>
      </c>
    </row>
    <row r="25" spans="1:10" ht="21" hidden="1" customHeight="1" outlineLevel="1">
      <c r="A25" s="537"/>
      <c r="B25" s="79" t="s">
        <v>230</v>
      </c>
      <c r="C25" s="106"/>
      <c r="D25" s="116" t="e">
        <f>C25/C28</f>
        <v>#DIV/0!</v>
      </c>
      <c r="E25" s="68"/>
      <c r="F25" s="130" t="e">
        <f>C25/Samantekt!E7</f>
        <v>#DIV/0!</v>
      </c>
      <c r="H25" s="26"/>
      <c r="I25" s="605"/>
      <c r="J25" s="26"/>
    </row>
    <row r="26" spans="1:10" ht="21" hidden="1" customHeight="1" outlineLevel="1" thickBot="1">
      <c r="A26" s="537"/>
      <c r="B26" s="80" t="s">
        <v>231</v>
      </c>
      <c r="C26" s="106"/>
      <c r="D26" s="116" t="e">
        <f>C26/C28</f>
        <v>#DIV/0!</v>
      </c>
      <c r="E26" s="68"/>
      <c r="F26" s="130" t="e">
        <f>C26/Samantekt!E7</f>
        <v>#DIV/0!</v>
      </c>
      <c r="H26" s="86"/>
      <c r="I26" s="530" t="e">
        <f>C25/C28</f>
        <v>#DIV/0!</v>
      </c>
      <c r="J26" s="86"/>
    </row>
    <row r="27" spans="1:10" ht="21" hidden="1" customHeight="1" outlineLevel="1">
      <c r="A27" s="537"/>
      <c r="B27" s="16"/>
      <c r="C27" s="105"/>
      <c r="D27" s="117" t="e">
        <f>C27/C28</f>
        <v>#DIV/0!</v>
      </c>
      <c r="E27" s="69"/>
      <c r="F27" s="131" t="e">
        <f>C27/Samantekt!E7</f>
        <v>#DIV/0!</v>
      </c>
    </row>
    <row r="28" spans="1:10" ht="17.25" hidden="1" outlineLevel="1" thickBot="1">
      <c r="A28" s="537"/>
      <c r="B28" s="242" t="s">
        <v>88</v>
      </c>
      <c r="C28" s="233">
        <f>SUM(C25:C27)</f>
        <v>0</v>
      </c>
      <c r="D28" s="260" t="e">
        <f>SUM(D25:D27)</f>
        <v>#DIV/0!</v>
      </c>
      <c r="E28" s="234">
        <f>SUM(E25:E27)</f>
        <v>0</v>
      </c>
      <c r="F28" s="244" t="e">
        <f>C28/Samantekt!E7</f>
        <v>#DIV/0!</v>
      </c>
    </row>
    <row r="29" spans="1:10" collapsed="1">
      <c r="A29" s="81"/>
    </row>
    <row r="30" spans="1:10" s="78" customFormat="1" ht="30" customHeight="1">
      <c r="A30" s="149">
        <v>2012</v>
      </c>
      <c r="B30" s="585">
        <v>2015</v>
      </c>
      <c r="C30" s="585"/>
      <c r="D30" s="585"/>
      <c r="E30" s="585"/>
      <c r="F30" s="586"/>
    </row>
    <row r="31" spans="1:10" ht="30" hidden="1" customHeight="1" outlineLevel="1">
      <c r="A31" s="537">
        <v>2015</v>
      </c>
      <c r="B31" s="568" t="s">
        <v>48</v>
      </c>
      <c r="C31" s="570"/>
      <c r="D31" s="570"/>
      <c r="E31" s="570"/>
      <c r="F31" s="570"/>
    </row>
    <row r="32" spans="1:10" s="163" customFormat="1" ht="37.5" hidden="1" customHeight="1" outlineLevel="1">
      <c r="A32" s="537"/>
      <c r="B32" s="155"/>
      <c r="C32" s="161" t="s">
        <v>80</v>
      </c>
      <c r="D32" s="159" t="s">
        <v>84</v>
      </c>
      <c r="E32" s="157" t="s">
        <v>81</v>
      </c>
      <c r="F32" s="158" t="s">
        <v>82</v>
      </c>
      <c r="I32" s="605" t="s">
        <v>229</v>
      </c>
    </row>
    <row r="33" spans="1:15" ht="21" hidden="1" customHeight="1" outlineLevel="1">
      <c r="A33" s="537"/>
      <c r="B33" s="79" t="s">
        <v>230</v>
      </c>
      <c r="C33" s="106"/>
      <c r="D33" s="116" t="e">
        <f>C33/C36</f>
        <v>#DIV/0!</v>
      </c>
      <c r="E33" s="68"/>
      <c r="F33" s="130" t="e">
        <f>C33/Samantekt!F7</f>
        <v>#DIV/0!</v>
      </c>
      <c r="H33" s="26"/>
      <c r="I33" s="605"/>
      <c r="J33" s="26"/>
    </row>
    <row r="34" spans="1:15" ht="21" hidden="1" customHeight="1" outlineLevel="1" thickBot="1">
      <c r="A34" s="537"/>
      <c r="B34" s="80" t="s">
        <v>231</v>
      </c>
      <c r="C34" s="106"/>
      <c r="D34" s="116" t="e">
        <f>C34/C36</f>
        <v>#DIV/0!</v>
      </c>
      <c r="E34" s="68"/>
      <c r="F34" s="130" t="e">
        <f>C34/Samantekt!F7</f>
        <v>#DIV/0!</v>
      </c>
      <c r="H34" s="86"/>
      <c r="I34" s="530" t="e">
        <f>C33/C36</f>
        <v>#DIV/0!</v>
      </c>
      <c r="J34" s="86"/>
    </row>
    <row r="35" spans="1:15" ht="21" hidden="1" customHeight="1" outlineLevel="1">
      <c r="A35" s="537"/>
      <c r="B35" s="16"/>
      <c r="C35" s="105"/>
      <c r="D35" s="117" t="e">
        <f>C35/C36</f>
        <v>#DIV/0!</v>
      </c>
      <c r="E35" s="69"/>
      <c r="F35" s="131" t="e">
        <f>C35/Samantekt!F7</f>
        <v>#DIV/0!</v>
      </c>
    </row>
    <row r="36" spans="1:15" ht="17.25" hidden="1" outlineLevel="1" thickBot="1">
      <c r="A36" s="537"/>
      <c r="B36" s="242" t="s">
        <v>88</v>
      </c>
      <c r="C36" s="233">
        <f>SUM(C33:C35)</f>
        <v>0</v>
      </c>
      <c r="D36" s="260" t="e">
        <f>SUM(D33:D35)</f>
        <v>#DIV/0!</v>
      </c>
      <c r="E36" s="234">
        <f>SUM(E33:E35)</f>
        <v>0</v>
      </c>
      <c r="F36" s="244" t="e">
        <f>C36/Samantekt!F7</f>
        <v>#DIV/0!</v>
      </c>
    </row>
    <row r="37" spans="1:15" collapsed="1">
      <c r="A37" s="81"/>
    </row>
    <row r="38" spans="1:15" s="78" customFormat="1" ht="30" customHeight="1">
      <c r="A38" s="149">
        <v>2012</v>
      </c>
      <c r="B38" s="585">
        <v>2016</v>
      </c>
      <c r="C38" s="585"/>
      <c r="D38" s="585"/>
      <c r="E38" s="585"/>
      <c r="F38" s="586"/>
    </row>
    <row r="39" spans="1:15" ht="30" hidden="1" customHeight="1" outlineLevel="1">
      <c r="A39" s="537">
        <v>2016</v>
      </c>
      <c r="B39" s="568" t="s">
        <v>48</v>
      </c>
      <c r="C39" s="570"/>
      <c r="D39" s="570"/>
      <c r="E39" s="570"/>
      <c r="F39" s="570"/>
      <c r="K39" s="286"/>
      <c r="L39" s="34"/>
      <c r="M39" s="34"/>
      <c r="N39" s="34"/>
      <c r="O39" s="34"/>
    </row>
    <row r="40" spans="1:15" s="163" customFormat="1" ht="37.5" hidden="1" customHeight="1" outlineLevel="1">
      <c r="A40" s="537"/>
      <c r="B40" s="155"/>
      <c r="C40" s="161" t="s">
        <v>80</v>
      </c>
      <c r="D40" s="159" t="s">
        <v>84</v>
      </c>
      <c r="E40" s="157" t="s">
        <v>81</v>
      </c>
      <c r="F40" s="158" t="s">
        <v>82</v>
      </c>
      <c r="I40" s="605" t="s">
        <v>229</v>
      </c>
      <c r="K40" s="35"/>
      <c r="L40" s="21"/>
      <c r="M40" s="21"/>
      <c r="N40" s="287"/>
      <c r="O40" s="34"/>
    </row>
    <row r="41" spans="1:15" ht="21" hidden="1" customHeight="1" outlineLevel="1">
      <c r="A41" s="537"/>
      <c r="B41" s="79" t="s">
        <v>230</v>
      </c>
      <c r="C41" s="106"/>
      <c r="D41" s="116" t="e">
        <f>C41/C44</f>
        <v>#DIV/0!</v>
      </c>
      <c r="E41" s="68"/>
      <c r="F41" s="130" t="e">
        <f>C41/Samantekt!G7</f>
        <v>#DIV/0!</v>
      </c>
      <c r="H41" s="26"/>
      <c r="I41" s="605"/>
      <c r="J41" s="26"/>
      <c r="K41" s="34"/>
      <c r="N41" s="287"/>
      <c r="O41" s="34"/>
    </row>
    <row r="42" spans="1:15" ht="21" hidden="1" customHeight="1" outlineLevel="1" thickBot="1">
      <c r="A42" s="537"/>
      <c r="B42" s="80" t="s">
        <v>231</v>
      </c>
      <c r="C42" s="106"/>
      <c r="D42" s="116" t="e">
        <f>C42/C44</f>
        <v>#DIV/0!</v>
      </c>
      <c r="E42" s="68"/>
      <c r="F42" s="130" t="e">
        <f>C42/Samantekt!G7</f>
        <v>#DIV/0!</v>
      </c>
      <c r="H42" s="86"/>
      <c r="I42" s="529" t="e">
        <f>C41/C44</f>
        <v>#DIV/0!</v>
      </c>
      <c r="J42" s="86"/>
      <c r="K42" s="34"/>
      <c r="N42" s="287"/>
      <c r="O42" s="34"/>
    </row>
    <row r="43" spans="1:15" ht="21" hidden="1" customHeight="1" outlineLevel="1">
      <c r="A43" s="537"/>
      <c r="B43" s="16"/>
      <c r="C43" s="105"/>
      <c r="D43" s="117" t="e">
        <f>C43/C44</f>
        <v>#DIV/0!</v>
      </c>
      <c r="E43" s="69"/>
      <c r="F43" s="131" t="e">
        <f>C43/Samantekt!G7</f>
        <v>#DIV/0!</v>
      </c>
    </row>
    <row r="44" spans="1:15" ht="17.25" hidden="1" outlineLevel="1" thickBot="1">
      <c r="A44" s="537"/>
      <c r="B44" s="242" t="s">
        <v>88</v>
      </c>
      <c r="C44" s="233">
        <f>SUM(C41:C43)</f>
        <v>0</v>
      </c>
      <c r="D44" s="260" t="e">
        <f>SUM(D41:D43)</f>
        <v>#DIV/0!</v>
      </c>
      <c r="E44" s="234">
        <f>SUM(E41:E43)</f>
        <v>0</v>
      </c>
      <c r="F44" s="244" t="e">
        <f>C44/Samantekt!G7</f>
        <v>#DIV/0!</v>
      </c>
    </row>
    <row r="45" spans="1:15" collapsed="1">
      <c r="K45" s="290"/>
    </row>
    <row r="47" spans="1:15" s="78" customFormat="1" ht="30" customHeight="1">
      <c r="A47" s="149">
        <v>2012</v>
      </c>
      <c r="B47" s="567">
        <v>2017</v>
      </c>
      <c r="C47" s="567"/>
      <c r="D47" s="567"/>
      <c r="E47" s="567"/>
      <c r="F47" s="567"/>
      <c r="G47" s="567"/>
      <c r="H47" s="567"/>
      <c r="I47" s="567"/>
      <c r="J47" s="567"/>
      <c r="L47" s="21"/>
      <c r="M47" s="21"/>
    </row>
    <row r="48" spans="1:15" ht="30" customHeight="1" outlineLevel="1">
      <c r="A48" s="537">
        <v>2017</v>
      </c>
      <c r="B48" s="568" t="s">
        <v>48</v>
      </c>
      <c r="C48" s="568"/>
      <c r="D48" s="568"/>
      <c r="E48" s="568"/>
      <c r="F48" s="568"/>
      <c r="G48" s="568"/>
      <c r="H48" s="568"/>
      <c r="I48" s="568"/>
      <c r="J48" s="568"/>
    </row>
    <row r="49" spans="1:13" s="163" customFormat="1" ht="37.5" customHeight="1" outlineLevel="1">
      <c r="A49" s="537"/>
      <c r="B49" s="155"/>
      <c r="C49" s="294" t="s">
        <v>80</v>
      </c>
      <c r="D49" s="295" t="s">
        <v>84</v>
      </c>
      <c r="E49" s="296" t="s">
        <v>81</v>
      </c>
      <c r="F49" s="297" t="s">
        <v>82</v>
      </c>
      <c r="G49" s="308" t="s">
        <v>232</v>
      </c>
      <c r="H49" s="402" t="s">
        <v>98</v>
      </c>
      <c r="I49" s="402" t="s">
        <v>99</v>
      </c>
      <c r="J49" s="402" t="s">
        <v>100</v>
      </c>
      <c r="K49" s="358"/>
      <c r="L49" s="605" t="s">
        <v>233</v>
      </c>
    </row>
    <row r="50" spans="1:13" ht="21" customHeight="1" outlineLevel="1">
      <c r="A50" s="537"/>
      <c r="B50" s="79" t="s">
        <v>234</v>
      </c>
      <c r="C50" s="298"/>
      <c r="D50" s="299" t="e">
        <f>C50/C57</f>
        <v>#DIV/0!</v>
      </c>
      <c r="E50" s="300"/>
      <c r="F50" s="324" t="e">
        <f>C50/Samantekt!$H$7</f>
        <v>#DIV/0!</v>
      </c>
      <c r="G50" s="362">
        <f>(C50/1000)*0.19</f>
        <v>0</v>
      </c>
      <c r="H50" s="401"/>
      <c r="I50" s="404" t="e">
        <f>1-(F57/H50)</f>
        <v>#DIV/0!</v>
      </c>
      <c r="J50" s="401">
        <v>0</v>
      </c>
      <c r="L50" s="605"/>
    </row>
    <row r="51" spans="1:13" ht="21" customHeight="1" outlineLevel="1">
      <c r="A51" s="537"/>
      <c r="B51" s="312" t="s">
        <v>235</v>
      </c>
      <c r="C51" s="298"/>
      <c r="D51" s="299" t="e">
        <f>C51/C57</f>
        <v>#DIV/0!</v>
      </c>
      <c r="E51" s="300"/>
      <c r="F51" s="324" t="e">
        <f>C51/Samantekt!$H$7</f>
        <v>#DIV/0!</v>
      </c>
      <c r="G51" s="367"/>
      <c r="H51" s="405"/>
      <c r="I51" s="406"/>
      <c r="J51" s="403"/>
      <c r="L51" s="606" t="e">
        <f>(C50+C51+C52+C53+C54)/C57</f>
        <v>#DIV/0!</v>
      </c>
      <c r="M51" s="357"/>
    </row>
    <row r="52" spans="1:13" ht="21" customHeight="1" outlineLevel="1">
      <c r="A52" s="537"/>
      <c r="B52" s="313" t="s">
        <v>25</v>
      </c>
      <c r="C52" s="311"/>
      <c r="D52" s="299" t="e">
        <f>C52/C57</f>
        <v>#DIV/0!</v>
      </c>
      <c r="E52" s="302"/>
      <c r="F52" s="324" t="e">
        <f>C52/Samantekt!$H$7</f>
        <v>#DIV/0!</v>
      </c>
      <c r="G52" s="367"/>
      <c r="H52" s="407"/>
      <c r="I52" s="407"/>
      <c r="J52" s="407"/>
      <c r="L52" s="607"/>
    </row>
    <row r="53" spans="1:13" ht="21" customHeight="1" outlineLevel="1">
      <c r="A53" s="537"/>
      <c r="B53" s="313" t="s">
        <v>236</v>
      </c>
      <c r="C53" s="311"/>
      <c r="D53" s="299" t="e">
        <f>C53/C57</f>
        <v>#DIV/0!</v>
      </c>
      <c r="E53" s="302"/>
      <c r="F53" s="324" t="e">
        <f>C53/Samantekt!$H$7</f>
        <v>#DIV/0!</v>
      </c>
      <c r="G53" s="367"/>
      <c r="H53" s="407"/>
      <c r="I53" s="407"/>
      <c r="J53" s="407"/>
    </row>
    <row r="54" spans="1:13" ht="21" customHeight="1" outlineLevel="1">
      <c r="A54" s="537"/>
      <c r="B54" s="313" t="s">
        <v>237</v>
      </c>
      <c r="C54" s="311"/>
      <c r="D54" s="299" t="e">
        <f>C54/C57</f>
        <v>#DIV/0!</v>
      </c>
      <c r="E54" s="302"/>
      <c r="F54" s="324" t="e">
        <f>C54/Samantekt!$H$7</f>
        <v>#DIV/0!</v>
      </c>
      <c r="G54" s="367"/>
      <c r="H54" s="407"/>
      <c r="I54" s="407"/>
      <c r="J54" s="407"/>
    </row>
    <row r="55" spans="1:13" ht="21" customHeight="1" outlineLevel="1">
      <c r="A55" s="537"/>
      <c r="B55" s="293" t="s">
        <v>238</v>
      </c>
      <c r="C55" s="301"/>
      <c r="D55" s="299" t="e">
        <f>C55/C57</f>
        <v>#DIV/0!</v>
      </c>
      <c r="E55" s="302"/>
      <c r="F55" s="324" t="e">
        <f>C55/Samantekt!$H$7</f>
        <v>#DIV/0!</v>
      </c>
      <c r="G55" s="362">
        <f>(C55/1000)*0.58</f>
        <v>0</v>
      </c>
      <c r="H55" s="407"/>
      <c r="I55" s="407"/>
      <c r="J55" s="407"/>
    </row>
    <row r="56" spans="1:13" ht="21" customHeight="1" outlineLevel="1">
      <c r="A56" s="537"/>
      <c r="B56" s="16"/>
      <c r="C56" s="301"/>
      <c r="D56" s="303" t="e">
        <f>C56/C57</f>
        <v>#DIV/0!</v>
      </c>
      <c r="E56" s="304"/>
      <c r="F56" s="325" t="e">
        <f>C56/Samantekt!G14</f>
        <v>#DIV/0!</v>
      </c>
      <c r="G56" s="367"/>
      <c r="H56" s="405"/>
      <c r="I56" s="408"/>
      <c r="J56" s="407"/>
    </row>
    <row r="57" spans="1:13" ht="17.25" outlineLevel="1" thickBot="1">
      <c r="A57" s="537"/>
      <c r="B57" s="242" t="s">
        <v>88</v>
      </c>
      <c r="C57" s="305">
        <f>SUM(C50:C56)</f>
        <v>0</v>
      </c>
      <c r="D57" s="306" t="e">
        <f>SUM(D50:D56)</f>
        <v>#DIV/0!</v>
      </c>
      <c r="E57" s="307">
        <f>SUM(E50:E56)</f>
        <v>0</v>
      </c>
      <c r="F57" s="309" t="e">
        <f>C57/Samantekt!H7</f>
        <v>#DIV/0!</v>
      </c>
      <c r="G57" s="309">
        <f>SUM(G50:G56)</f>
        <v>0</v>
      </c>
      <c r="H57" s="409"/>
      <c r="I57" s="410"/>
      <c r="J57" s="411"/>
    </row>
    <row r="58" spans="1:13" ht="17.25" thickTop="1">
      <c r="F58" s="310"/>
    </row>
    <row r="59" spans="1:13" s="78" customFormat="1" ht="30" customHeight="1" thickBot="1">
      <c r="A59" s="149">
        <v>2012</v>
      </c>
      <c r="B59" s="567">
        <v>2018</v>
      </c>
      <c r="C59" s="567"/>
      <c r="D59" s="567"/>
      <c r="E59" s="567"/>
      <c r="F59" s="567"/>
      <c r="G59" s="567"/>
      <c r="H59" s="567"/>
      <c r="I59" s="567"/>
      <c r="J59" s="567"/>
      <c r="L59" s="21"/>
      <c r="M59" s="21"/>
    </row>
    <row r="60" spans="1:13" ht="30" hidden="1" customHeight="1" outlineLevel="1">
      <c r="A60" s="537">
        <v>2018</v>
      </c>
      <c r="B60" s="568" t="s">
        <v>48</v>
      </c>
      <c r="C60" s="568"/>
      <c r="D60" s="568"/>
      <c r="E60" s="568"/>
      <c r="F60" s="568"/>
      <c r="G60" s="568"/>
      <c r="H60" s="568"/>
      <c r="I60" s="568"/>
      <c r="J60" s="568"/>
    </row>
    <row r="61" spans="1:13" s="163" customFormat="1" ht="37.5" hidden="1" customHeight="1" outlineLevel="1">
      <c r="A61" s="537"/>
      <c r="B61" s="155"/>
      <c r="C61" s="294" t="s">
        <v>80</v>
      </c>
      <c r="D61" s="295" t="s">
        <v>84</v>
      </c>
      <c r="E61" s="296" t="s">
        <v>81</v>
      </c>
      <c r="F61" s="297" t="s">
        <v>82</v>
      </c>
      <c r="G61" s="308" t="s">
        <v>232</v>
      </c>
      <c r="H61" s="402" t="s">
        <v>100</v>
      </c>
      <c r="I61" s="402" t="s">
        <v>105</v>
      </c>
      <c r="J61" s="402" t="s">
        <v>106</v>
      </c>
      <c r="K61" s="358"/>
      <c r="L61" s="605" t="s">
        <v>239</v>
      </c>
    </row>
    <row r="62" spans="1:13" ht="21" hidden="1" customHeight="1" outlineLevel="1">
      <c r="A62" s="537"/>
      <c r="B62" s="79" t="s">
        <v>234</v>
      </c>
      <c r="C62" s="298"/>
      <c r="D62" s="299" t="e">
        <f>C62/C69</f>
        <v>#DIV/0!</v>
      </c>
      <c r="E62" s="300"/>
      <c r="F62" s="324" t="e">
        <f>C62/Samantekt!$H$7</f>
        <v>#DIV/0!</v>
      </c>
      <c r="G62" s="362">
        <f>(C62/1000)*0.19</f>
        <v>0</v>
      </c>
      <c r="H62" s="401">
        <v>0</v>
      </c>
      <c r="I62" s="404" t="e">
        <f>1-(F69/H62)</f>
        <v>#DIV/0!</v>
      </c>
      <c r="J62" s="401">
        <v>0</v>
      </c>
      <c r="L62" s="605"/>
    </row>
    <row r="63" spans="1:13" ht="21" hidden="1" customHeight="1" outlineLevel="1">
      <c r="A63" s="537"/>
      <c r="B63" s="312" t="s">
        <v>235</v>
      </c>
      <c r="C63" s="298"/>
      <c r="D63" s="299" t="e">
        <f>C63/C69</f>
        <v>#DIV/0!</v>
      </c>
      <c r="E63" s="300"/>
      <c r="F63" s="324" t="e">
        <f>C63/Samantekt!$H$7</f>
        <v>#DIV/0!</v>
      </c>
      <c r="G63" s="367"/>
      <c r="H63" s="405"/>
      <c r="I63" s="406"/>
      <c r="J63" s="403"/>
      <c r="L63" s="606" t="e">
        <f>(C62+C63+C64+C65+C66)/C69</f>
        <v>#DIV/0!</v>
      </c>
      <c r="M63" s="357"/>
    </row>
    <row r="64" spans="1:13" ht="21" hidden="1" customHeight="1" outlineLevel="1">
      <c r="A64" s="537"/>
      <c r="B64" s="313" t="s">
        <v>25</v>
      </c>
      <c r="C64" s="311"/>
      <c r="D64" s="299" t="e">
        <f>C64/C69</f>
        <v>#DIV/0!</v>
      </c>
      <c r="E64" s="302"/>
      <c r="F64" s="324" t="e">
        <f>C64/Samantekt!$H$7</f>
        <v>#DIV/0!</v>
      </c>
      <c r="G64" s="367"/>
      <c r="H64" s="407"/>
      <c r="I64" s="407"/>
      <c r="J64" s="407"/>
      <c r="L64" s="607"/>
    </row>
    <row r="65" spans="1:13" ht="21" hidden="1" customHeight="1" outlineLevel="1">
      <c r="A65" s="537"/>
      <c r="B65" s="313" t="s">
        <v>236</v>
      </c>
      <c r="C65" s="311"/>
      <c r="D65" s="299" t="e">
        <f>C65/C69</f>
        <v>#DIV/0!</v>
      </c>
      <c r="E65" s="302"/>
      <c r="F65" s="324" t="e">
        <f>C65/Samantekt!$H$7</f>
        <v>#DIV/0!</v>
      </c>
      <c r="G65" s="367"/>
      <c r="H65" s="407"/>
      <c r="I65" s="407"/>
      <c r="J65" s="407"/>
    </row>
    <row r="66" spans="1:13" ht="21" hidden="1" customHeight="1" outlineLevel="1">
      <c r="A66" s="537"/>
      <c r="B66" s="313" t="s">
        <v>237</v>
      </c>
      <c r="C66" s="311"/>
      <c r="D66" s="299" t="e">
        <f>C66/C69</f>
        <v>#DIV/0!</v>
      </c>
      <c r="E66" s="302"/>
      <c r="F66" s="324" t="e">
        <f>C66/Samantekt!$H$7</f>
        <v>#DIV/0!</v>
      </c>
      <c r="G66" s="367"/>
      <c r="H66" s="407"/>
      <c r="I66" s="407"/>
      <c r="J66" s="407"/>
    </row>
    <row r="67" spans="1:13" ht="21" hidden="1" customHeight="1" outlineLevel="1">
      <c r="A67" s="537"/>
      <c r="B67" s="293" t="s">
        <v>238</v>
      </c>
      <c r="C67" s="301"/>
      <c r="D67" s="299" t="e">
        <f>C67/C69</f>
        <v>#DIV/0!</v>
      </c>
      <c r="E67" s="302"/>
      <c r="F67" s="324" t="e">
        <f>C67/Samantekt!$H$7</f>
        <v>#DIV/0!</v>
      </c>
      <c r="G67" s="362">
        <f>(C67/1000)*0.58</f>
        <v>0</v>
      </c>
      <c r="H67" s="407"/>
      <c r="I67" s="407"/>
      <c r="J67" s="407"/>
    </row>
    <row r="68" spans="1:13" ht="21" hidden="1" customHeight="1" outlineLevel="1">
      <c r="A68" s="537"/>
      <c r="B68" s="16"/>
      <c r="C68" s="301"/>
      <c r="D68" s="303" t="e">
        <f>C68/C69</f>
        <v>#DIV/0!</v>
      </c>
      <c r="E68" s="304"/>
      <c r="F68" s="325" t="e">
        <f>C68/Samantekt!G26</f>
        <v>#DIV/0!</v>
      </c>
      <c r="G68" s="367"/>
      <c r="H68" s="405"/>
      <c r="I68" s="408"/>
      <c r="J68" s="407"/>
    </row>
    <row r="69" spans="1:13" ht="17.25" hidden="1" outlineLevel="1" thickBot="1">
      <c r="A69" s="537"/>
      <c r="B69" s="242" t="s">
        <v>88</v>
      </c>
      <c r="C69" s="305">
        <f>SUM(C62:C68)</f>
        <v>0</v>
      </c>
      <c r="D69" s="306" t="e">
        <f>SUM(D62:D68)</f>
        <v>#DIV/0!</v>
      </c>
      <c r="E69" s="307">
        <f>SUM(E62:E68)</f>
        <v>0</v>
      </c>
      <c r="F69" s="309" t="e">
        <f>C69/Samantekt!I7</f>
        <v>#DIV/0!</v>
      </c>
      <c r="G69" s="309">
        <f>SUM(G62:G68)</f>
        <v>0</v>
      </c>
      <c r="H69" s="409"/>
      <c r="I69" s="410"/>
      <c r="J69" s="411"/>
    </row>
    <row r="70" spans="1:13" ht="17.25" collapsed="1" thickTop="1">
      <c r="F70" s="310"/>
    </row>
    <row r="71" spans="1:13" s="78" customFormat="1" ht="30" customHeight="1" thickBot="1">
      <c r="A71" s="149">
        <v>2012</v>
      </c>
      <c r="B71" s="567">
        <v>2019</v>
      </c>
      <c r="C71" s="567"/>
      <c r="D71" s="567"/>
      <c r="E71" s="567"/>
      <c r="F71" s="567"/>
      <c r="G71" s="567"/>
      <c r="H71" s="567"/>
      <c r="I71" s="567"/>
      <c r="J71" s="567"/>
      <c r="L71" s="21"/>
      <c r="M71" s="21"/>
    </row>
    <row r="72" spans="1:13" ht="30" hidden="1" customHeight="1" outlineLevel="1">
      <c r="A72" s="537">
        <v>2019</v>
      </c>
      <c r="B72" s="568" t="s">
        <v>48</v>
      </c>
      <c r="C72" s="568"/>
      <c r="D72" s="568"/>
      <c r="E72" s="568"/>
      <c r="F72" s="568"/>
      <c r="G72" s="568"/>
      <c r="H72" s="568"/>
      <c r="I72" s="568"/>
      <c r="J72" s="568"/>
    </row>
    <row r="73" spans="1:13" s="163" customFormat="1" ht="37.5" hidden="1" customHeight="1" outlineLevel="1">
      <c r="A73" s="537"/>
      <c r="B73" s="155"/>
      <c r="C73" s="294" t="s">
        <v>80</v>
      </c>
      <c r="D73" s="295" t="s">
        <v>84</v>
      </c>
      <c r="E73" s="296" t="s">
        <v>81</v>
      </c>
      <c r="F73" s="297" t="s">
        <v>82</v>
      </c>
      <c r="G73" s="308" t="s">
        <v>232</v>
      </c>
      <c r="H73" s="402" t="s">
        <v>106</v>
      </c>
      <c r="I73" s="402" t="s">
        <v>108</v>
      </c>
      <c r="J73" s="402" t="s">
        <v>109</v>
      </c>
      <c r="K73" s="358"/>
      <c r="L73" s="605" t="s">
        <v>239</v>
      </c>
    </row>
    <row r="74" spans="1:13" ht="21" hidden="1" customHeight="1" outlineLevel="1">
      <c r="A74" s="537"/>
      <c r="B74" s="79" t="s">
        <v>234</v>
      </c>
      <c r="C74" s="298"/>
      <c r="D74" s="299" t="e">
        <f>C74/C81</f>
        <v>#DIV/0!</v>
      </c>
      <c r="E74" s="300"/>
      <c r="F74" s="324" t="e">
        <f>C74/Samantekt!$H$7</f>
        <v>#DIV/0!</v>
      </c>
      <c r="G74" s="362">
        <f>(C74/1000)*0.19</f>
        <v>0</v>
      </c>
      <c r="H74" s="401">
        <v>0</v>
      </c>
      <c r="I74" s="404" t="e">
        <f>1-(F81/H74)</f>
        <v>#DIV/0!</v>
      </c>
      <c r="J74" s="401">
        <v>0</v>
      </c>
      <c r="L74" s="605"/>
    </row>
    <row r="75" spans="1:13" ht="21" hidden="1" customHeight="1" outlineLevel="1">
      <c r="A75" s="537"/>
      <c r="B75" s="312" t="s">
        <v>235</v>
      </c>
      <c r="C75" s="298"/>
      <c r="D75" s="299" t="e">
        <f>C75/C81</f>
        <v>#DIV/0!</v>
      </c>
      <c r="E75" s="300"/>
      <c r="F75" s="324" t="e">
        <f>C75/Samantekt!$H$7</f>
        <v>#DIV/0!</v>
      </c>
      <c r="G75" s="367"/>
      <c r="H75" s="405"/>
      <c r="I75" s="406"/>
      <c r="J75" s="403"/>
      <c r="L75" s="606" t="e">
        <f>(C74+C75+C76+C77+C78)/C81</f>
        <v>#DIV/0!</v>
      </c>
      <c r="M75" s="357"/>
    </row>
    <row r="76" spans="1:13" ht="21" hidden="1" customHeight="1" outlineLevel="1">
      <c r="A76" s="537"/>
      <c r="B76" s="313" t="s">
        <v>25</v>
      </c>
      <c r="C76" s="311"/>
      <c r="D76" s="299" t="e">
        <f>C76/C81</f>
        <v>#DIV/0!</v>
      </c>
      <c r="E76" s="302"/>
      <c r="F76" s="324" t="e">
        <f>C76/Samantekt!$H$7</f>
        <v>#DIV/0!</v>
      </c>
      <c r="G76" s="367"/>
      <c r="H76" s="407"/>
      <c r="I76" s="407"/>
      <c r="J76" s="407"/>
      <c r="L76" s="607"/>
    </row>
    <row r="77" spans="1:13" ht="21" hidden="1" customHeight="1" outlineLevel="1">
      <c r="A77" s="537"/>
      <c r="B77" s="313" t="s">
        <v>236</v>
      </c>
      <c r="C77" s="311"/>
      <c r="D77" s="299" t="e">
        <f>C77/C81</f>
        <v>#DIV/0!</v>
      </c>
      <c r="E77" s="302"/>
      <c r="F77" s="324" t="e">
        <f>C77/Samantekt!$H$7</f>
        <v>#DIV/0!</v>
      </c>
      <c r="G77" s="367"/>
      <c r="H77" s="407"/>
      <c r="I77" s="407"/>
      <c r="J77" s="407"/>
    </row>
    <row r="78" spans="1:13" ht="21" hidden="1" customHeight="1" outlineLevel="1">
      <c r="A78" s="537"/>
      <c r="B78" s="313" t="s">
        <v>237</v>
      </c>
      <c r="C78" s="311"/>
      <c r="D78" s="299" t="e">
        <f>C78/C81</f>
        <v>#DIV/0!</v>
      </c>
      <c r="E78" s="302"/>
      <c r="F78" s="324" t="e">
        <f>C78/Samantekt!$H$7</f>
        <v>#DIV/0!</v>
      </c>
      <c r="G78" s="367"/>
      <c r="H78" s="407"/>
      <c r="I78" s="407"/>
      <c r="J78" s="407"/>
    </row>
    <row r="79" spans="1:13" ht="21" hidden="1" customHeight="1" outlineLevel="1">
      <c r="A79" s="537"/>
      <c r="B79" s="293" t="s">
        <v>238</v>
      </c>
      <c r="C79" s="301"/>
      <c r="D79" s="299" t="e">
        <f>C79/C81</f>
        <v>#DIV/0!</v>
      </c>
      <c r="E79" s="302"/>
      <c r="F79" s="324" t="e">
        <f>C79/Samantekt!$H$7</f>
        <v>#DIV/0!</v>
      </c>
      <c r="G79" s="362">
        <f>(C79/1000)*0.58</f>
        <v>0</v>
      </c>
      <c r="H79" s="407"/>
      <c r="I79" s="407"/>
      <c r="J79" s="407"/>
    </row>
    <row r="80" spans="1:13" ht="21" hidden="1" customHeight="1" outlineLevel="1">
      <c r="A80" s="537"/>
      <c r="B80" s="16"/>
      <c r="C80" s="301"/>
      <c r="D80" s="303" t="e">
        <f>C80/C81</f>
        <v>#DIV/0!</v>
      </c>
      <c r="E80" s="304"/>
      <c r="F80" s="325" t="e">
        <f>C80/Samantekt!G38</f>
        <v>#DIV/0!</v>
      </c>
      <c r="G80" s="367"/>
      <c r="H80" s="405"/>
      <c r="I80" s="408"/>
      <c r="J80" s="407"/>
    </row>
    <row r="81" spans="1:13" ht="17.25" hidden="1" outlineLevel="1" thickBot="1">
      <c r="A81" s="537"/>
      <c r="B81" s="242" t="s">
        <v>88</v>
      </c>
      <c r="C81" s="305">
        <f>SUM(C74:C80)</f>
        <v>0</v>
      </c>
      <c r="D81" s="306" t="e">
        <f>SUM(D74:D80)</f>
        <v>#DIV/0!</v>
      </c>
      <c r="E81" s="307">
        <f>SUM(E74:E80)</f>
        <v>0</v>
      </c>
      <c r="F81" s="309" t="e">
        <f>C81/Samantekt!J7</f>
        <v>#DIV/0!</v>
      </c>
      <c r="G81" s="309">
        <f>SUM(G74:G80)</f>
        <v>0</v>
      </c>
      <c r="H81" s="409"/>
      <c r="I81" s="410"/>
      <c r="J81" s="411"/>
    </row>
    <row r="82" spans="1:13" ht="17.25" collapsed="1" thickTop="1">
      <c r="F82" s="310"/>
    </row>
    <row r="83" spans="1:13" s="78" customFormat="1" ht="30" customHeight="1" thickBot="1">
      <c r="A83" s="149">
        <v>2012</v>
      </c>
      <c r="B83" s="567">
        <v>2020</v>
      </c>
      <c r="C83" s="567"/>
      <c r="D83" s="567"/>
      <c r="E83" s="567"/>
      <c r="F83" s="567"/>
      <c r="G83" s="567"/>
      <c r="H83" s="567"/>
      <c r="I83" s="567"/>
      <c r="J83" s="567"/>
      <c r="L83" s="21"/>
      <c r="M83" s="21"/>
    </row>
    <row r="84" spans="1:13" ht="30" hidden="1" customHeight="1" outlineLevel="1">
      <c r="A84" s="537">
        <v>2020</v>
      </c>
      <c r="B84" s="568" t="s">
        <v>48</v>
      </c>
      <c r="C84" s="568"/>
      <c r="D84" s="568"/>
      <c r="E84" s="568"/>
      <c r="F84" s="568"/>
      <c r="G84" s="568"/>
      <c r="H84" s="568"/>
      <c r="I84" s="568"/>
      <c r="J84" s="568"/>
    </row>
    <row r="85" spans="1:13" s="163" customFormat="1" ht="37.5" hidden="1" customHeight="1" outlineLevel="1">
      <c r="A85" s="537"/>
      <c r="B85" s="155"/>
      <c r="C85" s="294" t="s">
        <v>80</v>
      </c>
      <c r="D85" s="295" t="s">
        <v>84</v>
      </c>
      <c r="E85" s="296" t="s">
        <v>81</v>
      </c>
      <c r="F85" s="297" t="s">
        <v>82</v>
      </c>
      <c r="G85" s="308" t="s">
        <v>232</v>
      </c>
      <c r="H85" s="402" t="s">
        <v>109</v>
      </c>
      <c r="I85" s="402" t="s">
        <v>111</v>
      </c>
      <c r="J85" s="402" t="s">
        <v>112</v>
      </c>
      <c r="K85" s="358"/>
      <c r="L85" s="605" t="s">
        <v>239</v>
      </c>
    </row>
    <row r="86" spans="1:13" ht="21" hidden="1" customHeight="1" outlineLevel="1">
      <c r="A86" s="537"/>
      <c r="B86" s="79" t="s">
        <v>234</v>
      </c>
      <c r="C86" s="298"/>
      <c r="D86" s="299" t="e">
        <f>C86/C93</f>
        <v>#DIV/0!</v>
      </c>
      <c r="E86" s="300"/>
      <c r="F86" s="324" t="e">
        <f>C86/Samantekt!$H$7</f>
        <v>#DIV/0!</v>
      </c>
      <c r="G86" s="362">
        <f>(C86/1000)*0.19</f>
        <v>0</v>
      </c>
      <c r="H86" s="401">
        <v>0</v>
      </c>
      <c r="I86" s="404" t="e">
        <f>1-(F93/H86)</f>
        <v>#DIV/0!</v>
      </c>
      <c r="J86" s="401">
        <v>0</v>
      </c>
      <c r="L86" s="605"/>
    </row>
    <row r="87" spans="1:13" ht="21" hidden="1" customHeight="1" outlineLevel="1">
      <c r="A87" s="537"/>
      <c r="B87" s="312" t="s">
        <v>235</v>
      </c>
      <c r="C87" s="298"/>
      <c r="D87" s="299" t="e">
        <f>C87/C93</f>
        <v>#DIV/0!</v>
      </c>
      <c r="E87" s="300"/>
      <c r="F87" s="324" t="e">
        <f>C87/Samantekt!$H$7</f>
        <v>#DIV/0!</v>
      </c>
      <c r="G87" s="367"/>
      <c r="H87" s="405"/>
      <c r="I87" s="406"/>
      <c r="J87" s="403"/>
      <c r="L87" s="606" t="e">
        <f>(C86+C87+C88+C89+C90)/C93</f>
        <v>#DIV/0!</v>
      </c>
      <c r="M87" s="357"/>
    </row>
    <row r="88" spans="1:13" ht="21" hidden="1" customHeight="1" outlineLevel="1">
      <c r="A88" s="537"/>
      <c r="B88" s="313" t="s">
        <v>25</v>
      </c>
      <c r="C88" s="311"/>
      <c r="D88" s="299" t="e">
        <f>C88/C93</f>
        <v>#DIV/0!</v>
      </c>
      <c r="E88" s="302"/>
      <c r="F88" s="324" t="e">
        <f>C88/Samantekt!$H$7</f>
        <v>#DIV/0!</v>
      </c>
      <c r="G88" s="367"/>
      <c r="H88" s="407"/>
      <c r="I88" s="407"/>
      <c r="J88" s="407"/>
      <c r="L88" s="607"/>
    </row>
    <row r="89" spans="1:13" ht="21" hidden="1" customHeight="1" outlineLevel="1">
      <c r="A89" s="537"/>
      <c r="B89" s="313" t="s">
        <v>236</v>
      </c>
      <c r="C89" s="311"/>
      <c r="D89" s="299" t="e">
        <f>C89/C93</f>
        <v>#DIV/0!</v>
      </c>
      <c r="E89" s="302"/>
      <c r="F89" s="324" t="e">
        <f>C89/Samantekt!$H$7</f>
        <v>#DIV/0!</v>
      </c>
      <c r="G89" s="367"/>
      <c r="H89" s="407"/>
      <c r="I89" s="407"/>
      <c r="J89" s="407"/>
    </row>
    <row r="90" spans="1:13" ht="21" hidden="1" customHeight="1" outlineLevel="1">
      <c r="A90" s="537"/>
      <c r="B90" s="313" t="s">
        <v>237</v>
      </c>
      <c r="C90" s="311"/>
      <c r="D90" s="299" t="e">
        <f>C90/C93</f>
        <v>#DIV/0!</v>
      </c>
      <c r="E90" s="302"/>
      <c r="F90" s="324" t="e">
        <f>C90/Samantekt!$H$7</f>
        <v>#DIV/0!</v>
      </c>
      <c r="G90" s="367"/>
      <c r="H90" s="407"/>
      <c r="I90" s="407"/>
      <c r="J90" s="407"/>
    </row>
    <row r="91" spans="1:13" ht="21" hidden="1" customHeight="1" outlineLevel="1">
      <c r="A91" s="537"/>
      <c r="B91" s="293" t="s">
        <v>238</v>
      </c>
      <c r="C91" s="301"/>
      <c r="D91" s="299" t="e">
        <f>C91/C93</f>
        <v>#DIV/0!</v>
      </c>
      <c r="E91" s="302"/>
      <c r="F91" s="324" t="e">
        <f>C91/Samantekt!$H$7</f>
        <v>#DIV/0!</v>
      </c>
      <c r="G91" s="362">
        <f>(C91/1000)*0.58</f>
        <v>0</v>
      </c>
      <c r="H91" s="407"/>
      <c r="I91" s="407"/>
      <c r="J91" s="407"/>
    </row>
    <row r="92" spans="1:13" ht="21" hidden="1" customHeight="1" outlineLevel="1">
      <c r="A92" s="537"/>
      <c r="B92" s="16"/>
      <c r="C92" s="301"/>
      <c r="D92" s="303" t="e">
        <f>C92/C93</f>
        <v>#DIV/0!</v>
      </c>
      <c r="E92" s="304"/>
      <c r="F92" s="325" t="e">
        <f>C92/Samantekt!G50</f>
        <v>#DIV/0!</v>
      </c>
      <c r="G92" s="367"/>
      <c r="H92" s="405"/>
      <c r="I92" s="408"/>
      <c r="J92" s="407"/>
    </row>
    <row r="93" spans="1:13" ht="17.25" hidden="1" outlineLevel="1" thickBot="1">
      <c r="A93" s="537"/>
      <c r="B93" s="242" t="s">
        <v>88</v>
      </c>
      <c r="C93" s="305">
        <f>SUM(C86:C92)</f>
        <v>0</v>
      </c>
      <c r="D93" s="306" t="e">
        <f>SUM(D86:D92)</f>
        <v>#DIV/0!</v>
      </c>
      <c r="E93" s="307">
        <f>SUM(E86:E92)</f>
        <v>0</v>
      </c>
      <c r="F93" s="309" t="e">
        <f>C93/Samantekt!K7</f>
        <v>#DIV/0!</v>
      </c>
      <c r="G93" s="309">
        <f>SUM(G86:G92)</f>
        <v>0</v>
      </c>
      <c r="H93" s="409"/>
      <c r="I93" s="410"/>
      <c r="J93" s="411"/>
    </row>
    <row r="94" spans="1:13" ht="17.25" collapsed="1" thickTop="1">
      <c r="F94" s="310"/>
    </row>
  </sheetData>
  <sheetProtection formatCells="0" formatColumns="0" formatRows="0" insertColumns="0" insertRows="0" insertHyperlinks="0" deleteColumns="0" deleteRows="0" sort="0" autoFilter="0" pivotTables="0"/>
  <mergeCells count="43">
    <mergeCell ref="B83:J83"/>
    <mergeCell ref="A84:A93"/>
    <mergeCell ref="B84:J84"/>
    <mergeCell ref="L85:L86"/>
    <mergeCell ref="L87:L88"/>
    <mergeCell ref="B71:J71"/>
    <mergeCell ref="A72:A81"/>
    <mergeCell ref="B72:J72"/>
    <mergeCell ref="L73:L74"/>
    <mergeCell ref="L75:L76"/>
    <mergeCell ref="B59:J59"/>
    <mergeCell ref="A60:A69"/>
    <mergeCell ref="B60:J60"/>
    <mergeCell ref="L61:L62"/>
    <mergeCell ref="L63:L64"/>
    <mergeCell ref="B2:B4"/>
    <mergeCell ref="B7:F7"/>
    <mergeCell ref="A39:A44"/>
    <mergeCell ref="B39:F39"/>
    <mergeCell ref="B6:F6"/>
    <mergeCell ref="B14:F14"/>
    <mergeCell ref="B22:F22"/>
    <mergeCell ref="B30:F30"/>
    <mergeCell ref="B38:F38"/>
    <mergeCell ref="A31:A36"/>
    <mergeCell ref="B31:F31"/>
    <mergeCell ref="C2:J3"/>
    <mergeCell ref="C4:J4"/>
    <mergeCell ref="L49:L50"/>
    <mergeCell ref="I24:I25"/>
    <mergeCell ref="I40:I41"/>
    <mergeCell ref="A7:A12"/>
    <mergeCell ref="A48:A57"/>
    <mergeCell ref="B15:F15"/>
    <mergeCell ref="B48:J48"/>
    <mergeCell ref="B47:J47"/>
    <mergeCell ref="A15:A20"/>
    <mergeCell ref="A23:A28"/>
    <mergeCell ref="B23:F23"/>
    <mergeCell ref="I8:I9"/>
    <mergeCell ref="I16:I17"/>
    <mergeCell ref="I32:I33"/>
    <mergeCell ref="L51:L52"/>
  </mergeCells>
  <conditionalFormatting sqref="C12:E12 F9 F17 F25 F33 F41">
    <cfRule type="cellIs" dxfId="896" priority="1111" operator="equal">
      <formula>0</formula>
    </cfRule>
  </conditionalFormatting>
  <conditionalFormatting sqref="E28">
    <cfRule type="cellIs" dxfId="895" priority="1031" operator="equal">
      <formula>0</formula>
    </cfRule>
  </conditionalFormatting>
  <conditionalFormatting sqref="E36">
    <cfRule type="cellIs" dxfId="894" priority="1030" operator="equal">
      <formula>0</formula>
    </cfRule>
  </conditionalFormatting>
  <conditionalFormatting sqref="F9:F12 D17:D18 F17:F19 F25:F28 F33:F36 F41:F44 H26:J26 H34:J34 H10:J10 H42:J42 H18:J18">
    <cfRule type="containsErrors" dxfId="893" priority="958">
      <formula>ISERROR(D9)</formula>
    </cfRule>
  </conditionalFormatting>
  <conditionalFormatting sqref="F27:F28">
    <cfRule type="containsErrors" dxfId="892" priority="970">
      <formula>ISERROR(F27)</formula>
    </cfRule>
  </conditionalFormatting>
  <conditionalFormatting sqref="F28">
    <cfRule type="containsErrors" dxfId="891" priority="969">
      <formula>ISERROR(F28)</formula>
    </cfRule>
  </conditionalFormatting>
  <conditionalFormatting sqref="F25">
    <cfRule type="containsErrors" dxfId="890" priority="968">
      <formula>ISERROR(F25)</formula>
    </cfRule>
  </conditionalFormatting>
  <conditionalFormatting sqref="F27:F28">
    <cfRule type="cellIs" dxfId="889" priority="967" operator="equal">
      <formula>0</formula>
    </cfRule>
  </conditionalFormatting>
  <conditionalFormatting sqref="F27:F28">
    <cfRule type="containsErrors" dxfId="888" priority="966">
      <formula>ISERROR(F27)</formula>
    </cfRule>
  </conditionalFormatting>
  <conditionalFormatting sqref="F27">
    <cfRule type="containsErrors" dxfId="887" priority="964">
      <formula>ISERROR(F27)</formula>
    </cfRule>
  </conditionalFormatting>
  <conditionalFormatting sqref="F26">
    <cfRule type="containsErrors" dxfId="886" priority="963">
      <formula>ISERROR(F26)</formula>
    </cfRule>
  </conditionalFormatting>
  <conditionalFormatting sqref="F26">
    <cfRule type="cellIs" dxfId="885" priority="962" operator="equal">
      <formula>0</formula>
    </cfRule>
  </conditionalFormatting>
  <conditionalFormatting sqref="F26">
    <cfRule type="containsErrors" dxfId="884" priority="961">
      <formula>ISERROR(F26)</formula>
    </cfRule>
  </conditionalFormatting>
  <conditionalFormatting sqref="F26">
    <cfRule type="containsErrors" dxfId="883" priority="960">
      <formula>ISERROR(F26)</formula>
    </cfRule>
  </conditionalFormatting>
  <conditionalFormatting sqref="F26">
    <cfRule type="containsErrors" dxfId="882" priority="959">
      <formula>ISERROR(F26)</formula>
    </cfRule>
  </conditionalFormatting>
  <conditionalFormatting sqref="D9:D10 D17:D18">
    <cfRule type="containsErrors" dxfId="881" priority="932">
      <formula>ISERROR(D9)</formula>
    </cfRule>
    <cfRule type="containsErrors" dxfId="880" priority="933">
      <formula>ISERROR(D9)</formula>
    </cfRule>
  </conditionalFormatting>
  <conditionalFormatting sqref="D11">
    <cfRule type="cellIs" dxfId="879" priority="888" operator="equal">
      <formula>0</formula>
    </cfRule>
    <cfRule type="containsErrors" dxfId="878" priority="915">
      <formula>ISERROR(D11)</formula>
    </cfRule>
    <cfRule type="containsErrors" dxfId="877" priority="916">
      <formula>ISERROR(D11)</formula>
    </cfRule>
  </conditionalFormatting>
  <conditionalFormatting sqref="D11">
    <cfRule type="cellIs" dxfId="876" priority="914" operator="equal">
      <formula>0</formula>
    </cfRule>
  </conditionalFormatting>
  <conditionalFormatting sqref="D9:D11">
    <cfRule type="containsErrors" dxfId="875" priority="910">
      <formula>ISERROR(D9)</formula>
    </cfRule>
  </conditionalFormatting>
  <conditionalFormatting sqref="D12">
    <cfRule type="containsErrors" dxfId="874" priority="887">
      <formula>ISERROR(D12)</formula>
    </cfRule>
  </conditionalFormatting>
  <conditionalFormatting sqref="D28">
    <cfRule type="cellIs" dxfId="873" priority="884" operator="equal">
      <formula>0</formula>
    </cfRule>
  </conditionalFormatting>
  <conditionalFormatting sqref="D28">
    <cfRule type="containsErrors" dxfId="872" priority="883">
      <formula>ISERROR(D28)</formula>
    </cfRule>
  </conditionalFormatting>
  <conditionalFormatting sqref="D36">
    <cfRule type="cellIs" dxfId="871" priority="882" operator="equal">
      <formula>0</formula>
    </cfRule>
  </conditionalFormatting>
  <conditionalFormatting sqref="D36">
    <cfRule type="containsErrors" dxfId="870" priority="881">
      <formula>ISERROR(D36)</formula>
    </cfRule>
  </conditionalFormatting>
  <conditionalFormatting sqref="D19">
    <cfRule type="cellIs" dxfId="869" priority="876" operator="equal">
      <formula>0</formula>
    </cfRule>
    <cfRule type="containsErrors" dxfId="868" priority="879">
      <formula>ISERROR(D19)</formula>
    </cfRule>
    <cfRule type="containsErrors" dxfId="867" priority="880">
      <formula>ISERROR(D19)</formula>
    </cfRule>
  </conditionalFormatting>
  <conditionalFormatting sqref="D19">
    <cfRule type="cellIs" dxfId="866" priority="878" operator="equal">
      <formula>0</formula>
    </cfRule>
  </conditionalFormatting>
  <conditionalFormatting sqref="D19">
    <cfRule type="containsErrors" dxfId="865" priority="877">
      <formula>ISERROR(D19)</formula>
    </cfRule>
  </conditionalFormatting>
  <conditionalFormatting sqref="F19">
    <cfRule type="containsErrors" dxfId="864" priority="864">
      <formula>ISERROR(F19)</formula>
    </cfRule>
  </conditionalFormatting>
  <conditionalFormatting sqref="F17">
    <cfRule type="containsErrors" dxfId="863" priority="862">
      <formula>ISERROR(F17)</formula>
    </cfRule>
  </conditionalFormatting>
  <conditionalFormatting sqref="F19">
    <cfRule type="cellIs" dxfId="862" priority="861" operator="equal">
      <formula>0</formula>
    </cfRule>
  </conditionalFormatting>
  <conditionalFormatting sqref="F19">
    <cfRule type="containsErrors" dxfId="861" priority="860">
      <formula>ISERROR(F19)</formula>
    </cfRule>
  </conditionalFormatting>
  <conditionalFormatting sqref="F19">
    <cfRule type="containsErrors" dxfId="860" priority="858">
      <formula>ISERROR(F19)</formula>
    </cfRule>
  </conditionalFormatting>
  <conditionalFormatting sqref="F18">
    <cfRule type="containsErrors" dxfId="859" priority="857">
      <formula>ISERROR(F18)</formula>
    </cfRule>
  </conditionalFormatting>
  <conditionalFormatting sqref="F18">
    <cfRule type="cellIs" dxfId="858" priority="856" operator="equal">
      <formula>0</formula>
    </cfRule>
  </conditionalFormatting>
  <conditionalFormatting sqref="F18">
    <cfRule type="containsErrors" dxfId="857" priority="855">
      <formula>ISERROR(F18)</formula>
    </cfRule>
  </conditionalFormatting>
  <conditionalFormatting sqref="F18">
    <cfRule type="containsErrors" dxfId="856" priority="854">
      <formula>ISERROR(F18)</formula>
    </cfRule>
  </conditionalFormatting>
  <conditionalFormatting sqref="F18">
    <cfRule type="containsErrors" dxfId="855" priority="853">
      <formula>ISERROR(F18)</formula>
    </cfRule>
  </conditionalFormatting>
  <conditionalFormatting sqref="F11:F12">
    <cfRule type="containsErrors" dxfId="854" priority="851">
      <formula>ISERROR(F11)</formula>
    </cfRule>
  </conditionalFormatting>
  <conditionalFormatting sqref="F12">
    <cfRule type="containsErrors" dxfId="853" priority="850">
      <formula>ISERROR(F12)</formula>
    </cfRule>
  </conditionalFormatting>
  <conditionalFormatting sqref="F9">
    <cfRule type="containsErrors" dxfId="852" priority="849">
      <formula>ISERROR(F9)</formula>
    </cfRule>
  </conditionalFormatting>
  <conditionalFormatting sqref="F11:F12">
    <cfRule type="cellIs" dxfId="851" priority="848" operator="equal">
      <formula>0</formula>
    </cfRule>
  </conditionalFormatting>
  <conditionalFormatting sqref="F11:F12">
    <cfRule type="containsErrors" dxfId="850" priority="847">
      <formula>ISERROR(F11)</formula>
    </cfRule>
  </conditionalFormatting>
  <conditionalFormatting sqref="F11">
    <cfRule type="containsErrors" dxfId="849" priority="845">
      <formula>ISERROR(F11)</formula>
    </cfRule>
  </conditionalFormatting>
  <conditionalFormatting sqref="F10">
    <cfRule type="containsErrors" dxfId="848" priority="844">
      <formula>ISERROR(F10)</formula>
    </cfRule>
  </conditionalFormatting>
  <conditionalFormatting sqref="F10">
    <cfRule type="cellIs" dxfId="847" priority="843" operator="equal">
      <formula>0</formula>
    </cfRule>
  </conditionalFormatting>
  <conditionalFormatting sqref="F10">
    <cfRule type="containsErrors" dxfId="846" priority="842">
      <formula>ISERROR(F10)</formula>
    </cfRule>
  </conditionalFormatting>
  <conditionalFormatting sqref="F10">
    <cfRule type="containsErrors" dxfId="845" priority="841">
      <formula>ISERROR(F10)</formula>
    </cfRule>
  </conditionalFormatting>
  <conditionalFormatting sqref="F10">
    <cfRule type="containsErrors" dxfId="844" priority="840">
      <formula>ISERROR(F10)</formula>
    </cfRule>
  </conditionalFormatting>
  <conditionalFormatting sqref="F35:F36">
    <cfRule type="containsErrors" dxfId="843" priority="838">
      <formula>ISERROR(F35)</formula>
    </cfRule>
  </conditionalFormatting>
  <conditionalFormatting sqref="F36">
    <cfRule type="containsErrors" dxfId="842" priority="837">
      <formula>ISERROR(F36)</formula>
    </cfRule>
  </conditionalFormatting>
  <conditionalFormatting sqref="F33">
    <cfRule type="containsErrors" dxfId="841" priority="836">
      <formula>ISERROR(F33)</formula>
    </cfRule>
  </conditionalFormatting>
  <conditionalFormatting sqref="F35:F36">
    <cfRule type="cellIs" dxfId="840" priority="835" operator="equal">
      <formula>0</formula>
    </cfRule>
  </conditionalFormatting>
  <conditionalFormatting sqref="F35:F36">
    <cfRule type="containsErrors" dxfId="839" priority="834">
      <formula>ISERROR(F35)</formula>
    </cfRule>
  </conditionalFormatting>
  <conditionalFormatting sqref="F35">
    <cfRule type="containsErrors" dxfId="838" priority="832">
      <formula>ISERROR(F35)</formula>
    </cfRule>
  </conditionalFormatting>
  <conditionalFormatting sqref="F34">
    <cfRule type="containsErrors" dxfId="837" priority="831">
      <formula>ISERROR(F34)</formula>
    </cfRule>
  </conditionalFormatting>
  <conditionalFormatting sqref="F34">
    <cfRule type="cellIs" dxfId="836" priority="830" operator="equal">
      <formula>0</formula>
    </cfRule>
  </conditionalFormatting>
  <conditionalFormatting sqref="F34">
    <cfRule type="containsErrors" dxfId="835" priority="829">
      <formula>ISERROR(F34)</formula>
    </cfRule>
  </conditionalFormatting>
  <conditionalFormatting sqref="F34">
    <cfRule type="containsErrors" dxfId="834" priority="828">
      <formula>ISERROR(F34)</formula>
    </cfRule>
  </conditionalFormatting>
  <conditionalFormatting sqref="F34">
    <cfRule type="containsErrors" dxfId="833" priority="827">
      <formula>ISERROR(F34)</formula>
    </cfRule>
  </conditionalFormatting>
  <conditionalFormatting sqref="C28">
    <cfRule type="cellIs" dxfId="832" priority="824" operator="equal">
      <formula>0</formula>
    </cfRule>
  </conditionalFormatting>
  <conditionalFormatting sqref="C36">
    <cfRule type="cellIs" dxfId="831" priority="823" operator="equal">
      <formula>0</formula>
    </cfRule>
  </conditionalFormatting>
  <conditionalFormatting sqref="E44">
    <cfRule type="cellIs" dxfId="830" priority="822" operator="equal">
      <formula>0</formula>
    </cfRule>
  </conditionalFormatting>
  <conditionalFormatting sqref="D44">
    <cfRule type="cellIs" dxfId="829" priority="817" operator="equal">
      <formula>0</formula>
    </cfRule>
  </conditionalFormatting>
  <conditionalFormatting sqref="D44">
    <cfRule type="containsErrors" dxfId="828" priority="816">
      <formula>ISERROR(D44)</formula>
    </cfRule>
  </conditionalFormatting>
  <conditionalFormatting sqref="F43:F44">
    <cfRule type="containsErrors" dxfId="827" priority="810">
      <formula>ISERROR(F43)</formula>
    </cfRule>
  </conditionalFormatting>
  <conditionalFormatting sqref="F44">
    <cfRule type="containsErrors" dxfId="826" priority="809">
      <formula>ISERROR(F44)</formula>
    </cfRule>
  </conditionalFormatting>
  <conditionalFormatting sqref="F41">
    <cfRule type="containsErrors" dxfId="825" priority="808">
      <formula>ISERROR(F41)</formula>
    </cfRule>
  </conditionalFormatting>
  <conditionalFormatting sqref="F43:F44">
    <cfRule type="cellIs" dxfId="824" priority="807" operator="equal">
      <formula>0</formula>
    </cfRule>
  </conditionalFormatting>
  <conditionalFormatting sqref="F43:F44">
    <cfRule type="containsErrors" dxfId="823" priority="806">
      <formula>ISERROR(F43)</formula>
    </cfRule>
  </conditionalFormatting>
  <conditionalFormatting sqref="F43">
    <cfRule type="containsErrors" dxfId="822" priority="804">
      <formula>ISERROR(F43)</formula>
    </cfRule>
  </conditionalFormatting>
  <conditionalFormatting sqref="F42">
    <cfRule type="containsErrors" dxfId="821" priority="803">
      <formula>ISERROR(F42)</formula>
    </cfRule>
  </conditionalFormatting>
  <conditionalFormatting sqref="F42">
    <cfRule type="cellIs" dxfId="820" priority="802" operator="equal">
      <formula>0</formula>
    </cfRule>
  </conditionalFormatting>
  <conditionalFormatting sqref="F42">
    <cfRule type="containsErrors" dxfId="819" priority="801">
      <formula>ISERROR(F42)</formula>
    </cfRule>
  </conditionalFormatting>
  <conditionalFormatting sqref="F42">
    <cfRule type="containsErrors" dxfId="818" priority="800">
      <formula>ISERROR(F42)</formula>
    </cfRule>
  </conditionalFormatting>
  <conditionalFormatting sqref="F42">
    <cfRule type="containsErrors" dxfId="817" priority="799">
      <formula>ISERROR(F42)</formula>
    </cfRule>
  </conditionalFormatting>
  <conditionalFormatting sqref="C44">
    <cfRule type="cellIs" dxfId="816" priority="797" operator="equal">
      <formula>0</formula>
    </cfRule>
  </conditionalFormatting>
  <conditionalFormatting sqref="C20:E20">
    <cfRule type="cellIs" dxfId="815" priority="795" operator="equal">
      <formula>0</formula>
    </cfRule>
  </conditionalFormatting>
  <conditionalFormatting sqref="D20">
    <cfRule type="containsErrors" dxfId="814" priority="794">
      <formula>ISERROR(D20)</formula>
    </cfRule>
  </conditionalFormatting>
  <conditionalFormatting sqref="F20">
    <cfRule type="containsErrors" dxfId="813" priority="793">
      <formula>ISERROR(F20)</formula>
    </cfRule>
  </conditionalFormatting>
  <conditionalFormatting sqref="F20">
    <cfRule type="containsErrors" dxfId="812" priority="792">
      <formula>ISERROR(F20)</formula>
    </cfRule>
  </conditionalFormatting>
  <conditionalFormatting sqref="F20">
    <cfRule type="cellIs" dxfId="811" priority="791" operator="equal">
      <formula>0</formula>
    </cfRule>
  </conditionalFormatting>
  <conditionalFormatting sqref="F20">
    <cfRule type="containsErrors" dxfId="810" priority="790">
      <formula>ISERROR(F20)</formula>
    </cfRule>
  </conditionalFormatting>
  <conditionalFormatting sqref="F20">
    <cfRule type="containsErrors" dxfId="809" priority="789">
      <formula>ISERROR(F20)</formula>
    </cfRule>
  </conditionalFormatting>
  <conditionalFormatting sqref="F9:F11">
    <cfRule type="containsErrors" dxfId="808" priority="788">
      <formula>ISERROR(F9)</formula>
    </cfRule>
  </conditionalFormatting>
  <conditionalFormatting sqref="D17:D19">
    <cfRule type="containsErrors" dxfId="807" priority="787">
      <formula>ISERROR(D17)</formula>
    </cfRule>
  </conditionalFormatting>
  <conditionalFormatting sqref="F17:F19">
    <cfRule type="containsErrors" dxfId="806" priority="786">
      <formula>ISERROR(F17)</formula>
    </cfRule>
  </conditionalFormatting>
  <conditionalFormatting sqref="F41:F43">
    <cfRule type="containsErrors" dxfId="805" priority="727">
      <formula>ISERROR(F41)</formula>
    </cfRule>
  </conditionalFormatting>
  <conditionalFormatting sqref="D25:D26">
    <cfRule type="containsErrors" dxfId="804" priority="785">
      <formula>ISERROR(D25)</formula>
    </cfRule>
  </conditionalFormatting>
  <conditionalFormatting sqref="D25:D26">
    <cfRule type="containsErrors" dxfId="803" priority="783">
      <formula>ISERROR(D25)</formula>
    </cfRule>
    <cfRule type="containsErrors" dxfId="802" priority="784">
      <formula>ISERROR(D25)</formula>
    </cfRule>
  </conditionalFormatting>
  <conditionalFormatting sqref="D27">
    <cfRule type="cellIs" dxfId="801" priority="778" operator="equal">
      <formula>0</formula>
    </cfRule>
    <cfRule type="containsErrors" dxfId="800" priority="781">
      <formula>ISERROR(D27)</formula>
    </cfRule>
    <cfRule type="containsErrors" dxfId="799" priority="782">
      <formula>ISERROR(D27)</formula>
    </cfRule>
  </conditionalFormatting>
  <conditionalFormatting sqref="D27">
    <cfRule type="cellIs" dxfId="798" priority="780" operator="equal">
      <formula>0</formula>
    </cfRule>
  </conditionalFormatting>
  <conditionalFormatting sqref="D27">
    <cfRule type="containsErrors" dxfId="797" priority="779">
      <formula>ISERROR(D27)</formula>
    </cfRule>
  </conditionalFormatting>
  <conditionalFormatting sqref="D25:D27">
    <cfRule type="containsErrors" dxfId="796" priority="777">
      <formula>ISERROR(D25)</formula>
    </cfRule>
  </conditionalFormatting>
  <conditionalFormatting sqref="D33:D34">
    <cfRule type="containsErrors" dxfId="795" priority="776">
      <formula>ISERROR(D33)</formula>
    </cfRule>
  </conditionalFormatting>
  <conditionalFormatting sqref="D33:D34">
    <cfRule type="containsErrors" dxfId="794" priority="774">
      <formula>ISERROR(D33)</formula>
    </cfRule>
    <cfRule type="containsErrors" dxfId="793" priority="775">
      <formula>ISERROR(D33)</formula>
    </cfRule>
  </conditionalFormatting>
  <conditionalFormatting sqref="D35">
    <cfRule type="cellIs" dxfId="792" priority="769" operator="equal">
      <formula>0</formula>
    </cfRule>
    <cfRule type="containsErrors" dxfId="791" priority="772">
      <formula>ISERROR(D35)</formula>
    </cfRule>
    <cfRule type="containsErrors" dxfId="790" priority="773">
      <formula>ISERROR(D35)</formula>
    </cfRule>
  </conditionalFormatting>
  <conditionalFormatting sqref="D35">
    <cfRule type="cellIs" dxfId="789" priority="771" operator="equal">
      <formula>0</formula>
    </cfRule>
  </conditionalFormatting>
  <conditionalFormatting sqref="D35">
    <cfRule type="containsErrors" dxfId="788" priority="770">
      <formula>ISERROR(D35)</formula>
    </cfRule>
  </conditionalFormatting>
  <conditionalFormatting sqref="D33:D35">
    <cfRule type="containsErrors" dxfId="787" priority="768">
      <formula>ISERROR(D33)</formula>
    </cfRule>
  </conditionalFormatting>
  <conditionalFormatting sqref="D41:D42">
    <cfRule type="containsErrors" dxfId="786" priority="767">
      <formula>ISERROR(D41)</formula>
    </cfRule>
  </conditionalFormatting>
  <conditionalFormatting sqref="D41:D42">
    <cfRule type="containsErrors" dxfId="785" priority="765">
      <formula>ISERROR(D41)</formula>
    </cfRule>
    <cfRule type="containsErrors" dxfId="784" priority="766">
      <formula>ISERROR(D41)</formula>
    </cfRule>
  </conditionalFormatting>
  <conditionalFormatting sqref="D43">
    <cfRule type="cellIs" dxfId="783" priority="760" operator="equal">
      <formula>0</formula>
    </cfRule>
    <cfRule type="containsErrors" dxfId="782" priority="763">
      <formula>ISERROR(D43)</formula>
    </cfRule>
    <cfRule type="containsErrors" dxfId="781" priority="764">
      <formula>ISERROR(D43)</formula>
    </cfRule>
  </conditionalFormatting>
  <conditionalFormatting sqref="D43">
    <cfRule type="cellIs" dxfId="780" priority="762" operator="equal">
      <formula>0</formula>
    </cfRule>
  </conditionalFormatting>
  <conditionalFormatting sqref="D43">
    <cfRule type="containsErrors" dxfId="779" priority="761">
      <formula>ISERROR(D43)</formula>
    </cfRule>
  </conditionalFormatting>
  <conditionalFormatting sqref="D41:D43">
    <cfRule type="containsErrors" dxfId="778" priority="759">
      <formula>ISERROR(D41)</formula>
    </cfRule>
  </conditionalFormatting>
  <conditionalFormatting sqref="F35">
    <cfRule type="containsErrors" dxfId="777" priority="758">
      <formula>ISERROR(F35)</formula>
    </cfRule>
  </conditionalFormatting>
  <conditionalFormatting sqref="F33">
    <cfRule type="containsErrors" dxfId="776" priority="757">
      <formula>ISERROR(F33)</formula>
    </cfRule>
  </conditionalFormatting>
  <conditionalFormatting sqref="F35">
    <cfRule type="cellIs" dxfId="775" priority="756" operator="equal">
      <formula>0</formula>
    </cfRule>
  </conditionalFormatting>
  <conditionalFormatting sqref="F35">
    <cfRule type="containsErrors" dxfId="774" priority="755">
      <formula>ISERROR(F35)</formula>
    </cfRule>
  </conditionalFormatting>
  <conditionalFormatting sqref="F35">
    <cfRule type="containsErrors" dxfId="773" priority="754">
      <formula>ISERROR(F35)</formula>
    </cfRule>
  </conditionalFormatting>
  <conditionalFormatting sqref="F34">
    <cfRule type="containsErrors" dxfId="772" priority="753">
      <formula>ISERROR(F34)</formula>
    </cfRule>
  </conditionalFormatting>
  <conditionalFormatting sqref="F34">
    <cfRule type="cellIs" dxfId="771" priority="752" operator="equal">
      <formula>0</formula>
    </cfRule>
  </conditionalFormatting>
  <conditionalFormatting sqref="F34">
    <cfRule type="containsErrors" dxfId="770" priority="751">
      <formula>ISERROR(F34)</formula>
    </cfRule>
  </conditionalFormatting>
  <conditionalFormatting sqref="F34">
    <cfRule type="containsErrors" dxfId="769" priority="750">
      <formula>ISERROR(F34)</formula>
    </cfRule>
  </conditionalFormatting>
  <conditionalFormatting sqref="F34">
    <cfRule type="containsErrors" dxfId="768" priority="749">
      <formula>ISERROR(F34)</formula>
    </cfRule>
  </conditionalFormatting>
  <conditionalFormatting sqref="F33:F35">
    <cfRule type="containsErrors" dxfId="767" priority="748">
      <formula>ISERROR(F33)</formula>
    </cfRule>
  </conditionalFormatting>
  <conditionalFormatting sqref="F43">
    <cfRule type="containsErrors" dxfId="766" priority="747">
      <formula>ISERROR(F43)</formula>
    </cfRule>
  </conditionalFormatting>
  <conditionalFormatting sqref="F41">
    <cfRule type="containsErrors" dxfId="765" priority="746">
      <formula>ISERROR(F41)</formula>
    </cfRule>
  </conditionalFormatting>
  <conditionalFormatting sqref="F43">
    <cfRule type="cellIs" dxfId="764" priority="745" operator="equal">
      <formula>0</formula>
    </cfRule>
  </conditionalFormatting>
  <conditionalFormatting sqref="F43">
    <cfRule type="containsErrors" dxfId="763" priority="744">
      <formula>ISERROR(F43)</formula>
    </cfRule>
  </conditionalFormatting>
  <conditionalFormatting sqref="F43">
    <cfRule type="containsErrors" dxfId="762" priority="743">
      <formula>ISERROR(F43)</formula>
    </cfRule>
  </conditionalFormatting>
  <conditionalFormatting sqref="F42">
    <cfRule type="containsErrors" dxfId="761" priority="742">
      <formula>ISERROR(F42)</formula>
    </cfRule>
  </conditionalFormatting>
  <conditionalFormatting sqref="F42">
    <cfRule type="cellIs" dxfId="760" priority="741" operator="equal">
      <formula>0</formula>
    </cfRule>
  </conditionalFormatting>
  <conditionalFormatting sqref="F42">
    <cfRule type="containsErrors" dxfId="759" priority="740">
      <formula>ISERROR(F42)</formula>
    </cfRule>
  </conditionalFormatting>
  <conditionalFormatting sqref="F42">
    <cfRule type="containsErrors" dxfId="758" priority="739">
      <formula>ISERROR(F42)</formula>
    </cfRule>
  </conditionalFormatting>
  <conditionalFormatting sqref="F42">
    <cfRule type="containsErrors" dxfId="757" priority="738">
      <formula>ISERROR(F42)</formula>
    </cfRule>
  </conditionalFormatting>
  <conditionalFormatting sqref="F43">
    <cfRule type="containsErrors" dxfId="756" priority="737">
      <formula>ISERROR(F43)</formula>
    </cfRule>
  </conditionalFormatting>
  <conditionalFormatting sqref="F41">
    <cfRule type="containsErrors" dxfId="755" priority="736">
      <formula>ISERROR(F41)</formula>
    </cfRule>
  </conditionalFormatting>
  <conditionalFormatting sqref="F43">
    <cfRule type="cellIs" dxfId="754" priority="735" operator="equal">
      <formula>0</formula>
    </cfRule>
  </conditionalFormatting>
  <conditionalFormatting sqref="F43">
    <cfRule type="containsErrors" dxfId="753" priority="734">
      <formula>ISERROR(F43)</formula>
    </cfRule>
  </conditionalFormatting>
  <conditionalFormatting sqref="F43">
    <cfRule type="containsErrors" dxfId="752" priority="733">
      <formula>ISERROR(F43)</formula>
    </cfRule>
  </conditionalFormatting>
  <conditionalFormatting sqref="F42">
    <cfRule type="containsErrors" dxfId="751" priority="732">
      <formula>ISERROR(F42)</formula>
    </cfRule>
  </conditionalFormatting>
  <conditionalFormatting sqref="F42">
    <cfRule type="cellIs" dxfId="750" priority="731" operator="equal">
      <formula>0</formula>
    </cfRule>
  </conditionalFormatting>
  <conditionalFormatting sqref="F42">
    <cfRule type="containsErrors" dxfId="749" priority="730">
      <formula>ISERROR(F42)</formula>
    </cfRule>
  </conditionalFormatting>
  <conditionalFormatting sqref="F42">
    <cfRule type="containsErrors" dxfId="748" priority="729">
      <formula>ISERROR(F42)</formula>
    </cfRule>
  </conditionalFormatting>
  <conditionalFormatting sqref="F42">
    <cfRule type="containsErrors" dxfId="747" priority="728">
      <formula>ISERROR(F42)</formula>
    </cfRule>
  </conditionalFormatting>
  <conditionalFormatting sqref="F50:F55">
    <cfRule type="cellIs" dxfId="746" priority="726" operator="equal">
      <formula>0</formula>
    </cfRule>
  </conditionalFormatting>
  <conditionalFormatting sqref="F50:F57">
    <cfRule type="containsErrors" dxfId="745" priority="725">
      <formula>ISERROR(F50)</formula>
    </cfRule>
  </conditionalFormatting>
  <conditionalFormatting sqref="E57">
    <cfRule type="cellIs" dxfId="744" priority="724" operator="equal">
      <formula>0</formula>
    </cfRule>
  </conditionalFormatting>
  <conditionalFormatting sqref="D57">
    <cfRule type="cellIs" dxfId="743" priority="722" operator="equal">
      <formula>0</formula>
    </cfRule>
  </conditionalFormatting>
  <conditionalFormatting sqref="D57">
    <cfRule type="containsErrors" dxfId="742" priority="721">
      <formula>ISERROR(D57)</formula>
    </cfRule>
  </conditionalFormatting>
  <conditionalFormatting sqref="F56:F57">
    <cfRule type="containsErrors" dxfId="741" priority="720">
      <formula>ISERROR(F56)</formula>
    </cfRule>
  </conditionalFormatting>
  <conditionalFormatting sqref="F57">
    <cfRule type="containsErrors" dxfId="740" priority="719">
      <formula>ISERROR(F57)</formula>
    </cfRule>
  </conditionalFormatting>
  <conditionalFormatting sqref="F50:F55">
    <cfRule type="containsErrors" dxfId="739" priority="718">
      <formula>ISERROR(F50)</formula>
    </cfRule>
  </conditionalFormatting>
  <conditionalFormatting sqref="F56:F57">
    <cfRule type="cellIs" dxfId="738" priority="717" operator="equal">
      <formula>0</formula>
    </cfRule>
  </conditionalFormatting>
  <conditionalFormatting sqref="F56:F57">
    <cfRule type="containsErrors" dxfId="737" priority="716">
      <formula>ISERROR(F56)</formula>
    </cfRule>
  </conditionalFormatting>
  <conditionalFormatting sqref="F56">
    <cfRule type="containsErrors" dxfId="736" priority="715">
      <formula>ISERROR(F56)</formula>
    </cfRule>
  </conditionalFormatting>
  <conditionalFormatting sqref="F51:F56">
    <cfRule type="containsErrors" dxfId="735" priority="714">
      <formula>ISERROR(F51)</formula>
    </cfRule>
  </conditionalFormatting>
  <conditionalFormatting sqref="F51:F56">
    <cfRule type="cellIs" dxfId="734" priority="713" operator="equal">
      <formula>0</formula>
    </cfRule>
  </conditionalFormatting>
  <conditionalFormatting sqref="F51:F56">
    <cfRule type="containsErrors" dxfId="733" priority="712">
      <formula>ISERROR(F51)</formula>
    </cfRule>
  </conditionalFormatting>
  <conditionalFormatting sqref="F51:F56">
    <cfRule type="containsErrors" dxfId="732" priority="711">
      <formula>ISERROR(F51)</formula>
    </cfRule>
  </conditionalFormatting>
  <conditionalFormatting sqref="F51:F56">
    <cfRule type="containsErrors" dxfId="731" priority="710">
      <formula>ISERROR(F51)</formula>
    </cfRule>
  </conditionalFormatting>
  <conditionalFormatting sqref="C57">
    <cfRule type="cellIs" dxfId="730" priority="709" operator="equal">
      <formula>0</formula>
    </cfRule>
  </conditionalFormatting>
  <conditionalFormatting sqref="F50:F56">
    <cfRule type="containsErrors" dxfId="729" priority="679">
      <formula>ISERROR(F50)</formula>
    </cfRule>
  </conditionalFormatting>
  <conditionalFormatting sqref="D50:D55">
    <cfRule type="containsErrors" dxfId="728" priority="708">
      <formula>ISERROR(D50)</formula>
    </cfRule>
  </conditionalFormatting>
  <conditionalFormatting sqref="D50:D55">
    <cfRule type="containsErrors" dxfId="727" priority="706">
      <formula>ISERROR(D50)</formula>
    </cfRule>
    <cfRule type="containsErrors" dxfId="726" priority="707">
      <formula>ISERROR(D50)</formula>
    </cfRule>
  </conditionalFormatting>
  <conditionalFormatting sqref="D56">
    <cfRule type="cellIs" dxfId="725" priority="701" operator="equal">
      <formula>0</formula>
    </cfRule>
    <cfRule type="containsErrors" dxfId="724" priority="704">
      <formula>ISERROR(D56)</formula>
    </cfRule>
    <cfRule type="containsErrors" dxfId="723" priority="705">
      <formula>ISERROR(D56)</formula>
    </cfRule>
  </conditionalFormatting>
  <conditionalFormatting sqref="D56">
    <cfRule type="cellIs" dxfId="722" priority="703" operator="equal">
      <formula>0</formula>
    </cfRule>
  </conditionalFormatting>
  <conditionalFormatting sqref="D56">
    <cfRule type="containsErrors" dxfId="721" priority="702">
      <formula>ISERROR(D56)</formula>
    </cfRule>
  </conditionalFormatting>
  <conditionalFormatting sqref="D50:D56">
    <cfRule type="containsErrors" dxfId="720" priority="700">
      <formula>ISERROR(D50)</formula>
    </cfRule>
  </conditionalFormatting>
  <conditionalFormatting sqref="F56">
    <cfRule type="containsErrors" dxfId="719" priority="699">
      <formula>ISERROR(F56)</formula>
    </cfRule>
  </conditionalFormatting>
  <conditionalFormatting sqref="F50:F55">
    <cfRule type="containsErrors" dxfId="718" priority="698">
      <formula>ISERROR(F50)</formula>
    </cfRule>
  </conditionalFormatting>
  <conditionalFormatting sqref="F56">
    <cfRule type="cellIs" dxfId="717" priority="697" operator="equal">
      <formula>0</formula>
    </cfRule>
  </conditionalFormatting>
  <conditionalFormatting sqref="F56">
    <cfRule type="containsErrors" dxfId="716" priority="696">
      <formula>ISERROR(F56)</formula>
    </cfRule>
  </conditionalFormatting>
  <conditionalFormatting sqref="F56">
    <cfRule type="containsErrors" dxfId="715" priority="695">
      <formula>ISERROR(F56)</formula>
    </cfRule>
  </conditionalFormatting>
  <conditionalFormatting sqref="F51:F56">
    <cfRule type="containsErrors" dxfId="714" priority="694">
      <formula>ISERROR(F51)</formula>
    </cfRule>
  </conditionalFormatting>
  <conditionalFormatting sqref="F51:F56">
    <cfRule type="cellIs" dxfId="713" priority="693" operator="equal">
      <formula>0</formula>
    </cfRule>
  </conditionalFormatting>
  <conditionalFormatting sqref="F51:F56">
    <cfRule type="containsErrors" dxfId="712" priority="692">
      <formula>ISERROR(F51)</formula>
    </cfRule>
  </conditionalFormatting>
  <conditionalFormatting sqref="F51:F56">
    <cfRule type="containsErrors" dxfId="711" priority="691">
      <formula>ISERROR(F51)</formula>
    </cfRule>
  </conditionalFormatting>
  <conditionalFormatting sqref="F51:F56">
    <cfRule type="containsErrors" dxfId="710" priority="690">
      <formula>ISERROR(F51)</formula>
    </cfRule>
  </conditionalFormatting>
  <conditionalFormatting sqref="F56">
    <cfRule type="containsErrors" dxfId="709" priority="689">
      <formula>ISERROR(F56)</formula>
    </cfRule>
  </conditionalFormatting>
  <conditionalFormatting sqref="F50:F55">
    <cfRule type="containsErrors" dxfId="708" priority="688">
      <formula>ISERROR(F50)</formula>
    </cfRule>
  </conditionalFormatting>
  <conditionalFormatting sqref="F56">
    <cfRule type="cellIs" dxfId="707" priority="687" operator="equal">
      <formula>0</formula>
    </cfRule>
  </conditionalFormatting>
  <conditionalFormatting sqref="F56">
    <cfRule type="containsErrors" dxfId="706" priority="686">
      <formula>ISERROR(F56)</formula>
    </cfRule>
  </conditionalFormatting>
  <conditionalFormatting sqref="F56">
    <cfRule type="containsErrors" dxfId="705" priority="685">
      <formula>ISERROR(F56)</formula>
    </cfRule>
  </conditionalFormatting>
  <conditionalFormatting sqref="F51:F56">
    <cfRule type="containsErrors" dxfId="704" priority="684">
      <formula>ISERROR(F51)</formula>
    </cfRule>
  </conditionalFormatting>
  <conditionalFormatting sqref="F51:F56">
    <cfRule type="cellIs" dxfId="703" priority="683" operator="equal">
      <formula>0</formula>
    </cfRule>
  </conditionalFormatting>
  <conditionalFormatting sqref="F51:F56">
    <cfRule type="containsErrors" dxfId="702" priority="682">
      <formula>ISERROR(F51)</formula>
    </cfRule>
  </conditionalFormatting>
  <conditionalFormatting sqref="F51:F56">
    <cfRule type="containsErrors" dxfId="701" priority="681">
      <formula>ISERROR(F51)</formula>
    </cfRule>
  </conditionalFormatting>
  <conditionalFormatting sqref="F51:F56">
    <cfRule type="containsErrors" dxfId="700" priority="680">
      <formula>ISERROR(F51)</formula>
    </cfRule>
  </conditionalFormatting>
  <conditionalFormatting sqref="F55">
    <cfRule type="cellIs" dxfId="699" priority="678" operator="equal">
      <formula>0</formula>
    </cfRule>
  </conditionalFormatting>
  <conditionalFormatting sqref="F55">
    <cfRule type="containsErrors" dxfId="698" priority="677">
      <formula>ISERROR(F55)</formula>
    </cfRule>
  </conditionalFormatting>
  <conditionalFormatting sqref="F55">
    <cfRule type="containsErrors" dxfId="697" priority="676">
      <formula>ISERROR(F55)</formula>
    </cfRule>
  </conditionalFormatting>
  <conditionalFormatting sqref="F55">
    <cfRule type="containsErrors" dxfId="696" priority="675">
      <formula>ISERROR(F55)</formula>
    </cfRule>
  </conditionalFormatting>
  <conditionalFormatting sqref="G50">
    <cfRule type="cellIs" dxfId="695" priority="669" operator="equal">
      <formula>0</formula>
    </cfRule>
  </conditionalFormatting>
  <conditionalFormatting sqref="G50 G55">
    <cfRule type="containsErrors" dxfId="694" priority="668">
      <formula>ISERROR(G50)</formula>
    </cfRule>
  </conditionalFormatting>
  <conditionalFormatting sqref="G50">
    <cfRule type="containsErrors" dxfId="693" priority="666">
      <formula>ISERROR(G50)</formula>
    </cfRule>
  </conditionalFormatting>
  <conditionalFormatting sqref="G55">
    <cfRule type="containsErrors" dxfId="692" priority="662">
      <formula>ISERROR(G55)</formula>
    </cfRule>
  </conditionalFormatting>
  <conditionalFormatting sqref="G55">
    <cfRule type="cellIs" dxfId="691" priority="661" operator="equal">
      <formula>0</formula>
    </cfRule>
  </conditionalFormatting>
  <conditionalFormatting sqref="G55">
    <cfRule type="containsErrors" dxfId="690" priority="660">
      <formula>ISERROR(G55)</formula>
    </cfRule>
  </conditionalFormatting>
  <conditionalFormatting sqref="G55">
    <cfRule type="containsErrors" dxfId="689" priority="659">
      <formula>ISERROR(G55)</formula>
    </cfRule>
  </conditionalFormatting>
  <conditionalFormatting sqref="G55">
    <cfRule type="containsErrors" dxfId="688" priority="658">
      <formula>ISERROR(G55)</formula>
    </cfRule>
  </conditionalFormatting>
  <conditionalFormatting sqref="G50 G55">
    <cfRule type="containsErrors" dxfId="687" priority="637">
      <formula>ISERROR(G50)</formula>
    </cfRule>
  </conditionalFormatting>
  <conditionalFormatting sqref="G50">
    <cfRule type="containsErrors" dxfId="686" priority="656">
      <formula>ISERROR(G50)</formula>
    </cfRule>
  </conditionalFormatting>
  <conditionalFormatting sqref="G55">
    <cfRule type="containsErrors" dxfId="685" priority="652">
      <formula>ISERROR(G55)</formula>
    </cfRule>
  </conditionalFormatting>
  <conditionalFormatting sqref="G55">
    <cfRule type="cellIs" dxfId="684" priority="651" operator="equal">
      <formula>0</formula>
    </cfRule>
  </conditionalFormatting>
  <conditionalFormatting sqref="G55">
    <cfRule type="containsErrors" dxfId="683" priority="650">
      <formula>ISERROR(G55)</formula>
    </cfRule>
  </conditionalFormatting>
  <conditionalFormatting sqref="G55">
    <cfRule type="containsErrors" dxfId="682" priority="649">
      <formula>ISERROR(G55)</formula>
    </cfRule>
  </conditionalFormatting>
  <conditionalFormatting sqref="G55">
    <cfRule type="containsErrors" dxfId="681" priority="648">
      <formula>ISERROR(G55)</formula>
    </cfRule>
  </conditionalFormatting>
  <conditionalFormatting sqref="G50">
    <cfRule type="containsErrors" dxfId="680" priority="646">
      <formula>ISERROR(G50)</formula>
    </cfRule>
  </conditionalFormatting>
  <conditionalFormatting sqref="G55">
    <cfRule type="containsErrors" dxfId="679" priority="642">
      <formula>ISERROR(G55)</formula>
    </cfRule>
  </conditionalFormatting>
  <conditionalFormatting sqref="G55">
    <cfRule type="cellIs" dxfId="678" priority="641" operator="equal">
      <formula>0</formula>
    </cfRule>
  </conditionalFormatting>
  <conditionalFormatting sqref="G55">
    <cfRule type="containsErrors" dxfId="677" priority="640">
      <formula>ISERROR(G55)</formula>
    </cfRule>
  </conditionalFormatting>
  <conditionalFormatting sqref="G55">
    <cfRule type="containsErrors" dxfId="676" priority="639">
      <formula>ISERROR(G55)</formula>
    </cfRule>
  </conditionalFormatting>
  <conditionalFormatting sqref="G55">
    <cfRule type="containsErrors" dxfId="675" priority="638">
      <formula>ISERROR(G55)</formula>
    </cfRule>
  </conditionalFormatting>
  <conditionalFormatting sqref="G55">
    <cfRule type="cellIs" dxfId="674" priority="636" operator="equal">
      <formula>0</formula>
    </cfRule>
  </conditionalFormatting>
  <conditionalFormatting sqref="G55">
    <cfRule type="containsErrors" dxfId="673" priority="635">
      <formula>ISERROR(G55)</formula>
    </cfRule>
  </conditionalFormatting>
  <conditionalFormatting sqref="G55">
    <cfRule type="containsErrors" dxfId="672" priority="634">
      <formula>ISERROR(G55)</formula>
    </cfRule>
  </conditionalFormatting>
  <conditionalFormatting sqref="G55">
    <cfRule type="containsErrors" dxfId="671" priority="633">
      <formula>ISERROR(G55)</formula>
    </cfRule>
  </conditionalFormatting>
  <conditionalFormatting sqref="G57">
    <cfRule type="containsErrors" dxfId="670" priority="632">
      <formula>ISERROR(G57)</formula>
    </cfRule>
  </conditionalFormatting>
  <conditionalFormatting sqref="G57">
    <cfRule type="containsErrors" dxfId="669" priority="631">
      <formula>ISERROR(G57)</formula>
    </cfRule>
  </conditionalFormatting>
  <conditionalFormatting sqref="G57">
    <cfRule type="containsErrors" dxfId="668" priority="630">
      <formula>ISERROR(G57)</formula>
    </cfRule>
  </conditionalFormatting>
  <conditionalFormatting sqref="G57">
    <cfRule type="cellIs" dxfId="667" priority="629" operator="equal">
      <formula>0</formula>
    </cfRule>
  </conditionalFormatting>
  <conditionalFormatting sqref="G57">
    <cfRule type="containsErrors" dxfId="666" priority="628">
      <formula>ISERROR(G57)</formula>
    </cfRule>
  </conditionalFormatting>
  <conditionalFormatting sqref="H57:J57">
    <cfRule type="containsErrors" dxfId="665" priority="582">
      <formula>ISERROR(H57)</formula>
    </cfRule>
  </conditionalFormatting>
  <conditionalFormatting sqref="H57:J57">
    <cfRule type="containsErrors" dxfId="664" priority="581">
      <formula>ISERROR(H57)</formula>
    </cfRule>
  </conditionalFormatting>
  <conditionalFormatting sqref="H57:J57">
    <cfRule type="containsErrors" dxfId="663" priority="580">
      <formula>ISERROR(H57)</formula>
    </cfRule>
  </conditionalFormatting>
  <conditionalFormatting sqref="H57:J57">
    <cfRule type="cellIs" dxfId="662" priority="579" operator="equal">
      <formula>0</formula>
    </cfRule>
  </conditionalFormatting>
  <conditionalFormatting sqref="H57:J57">
    <cfRule type="containsErrors" dxfId="661" priority="578">
      <formula>ISERROR(H57)</formula>
    </cfRule>
  </conditionalFormatting>
  <conditionalFormatting sqref="I50">
    <cfRule type="cellIs" dxfId="660" priority="555" operator="lessThan">
      <formula>0</formula>
    </cfRule>
    <cfRule type="cellIs" dxfId="659" priority="556" operator="greaterThanOrEqual">
      <formula>0</formula>
    </cfRule>
  </conditionalFormatting>
  <conditionalFormatting sqref="H52:J52">
    <cfRule type="cellIs" dxfId="658" priority="552" operator="equal">
      <formula>0</formula>
    </cfRule>
  </conditionalFormatting>
  <conditionalFormatting sqref="H52:J52">
    <cfRule type="containsErrors" dxfId="657" priority="551">
      <formula>ISERROR(H52)</formula>
    </cfRule>
  </conditionalFormatting>
  <conditionalFormatting sqref="H52:J52">
    <cfRule type="containsErrors" dxfId="656" priority="550">
      <formula>ISERROR(H52)</formula>
    </cfRule>
  </conditionalFormatting>
  <conditionalFormatting sqref="H52:J52">
    <cfRule type="containsErrors" dxfId="655" priority="549">
      <formula>ISERROR(H52)</formula>
    </cfRule>
  </conditionalFormatting>
  <conditionalFormatting sqref="H52:J52">
    <cfRule type="cellIs" dxfId="654" priority="548" operator="equal">
      <formula>0</formula>
    </cfRule>
  </conditionalFormatting>
  <conditionalFormatting sqref="H52:J52">
    <cfRule type="containsErrors" dxfId="653" priority="547">
      <formula>ISERROR(H52)</formula>
    </cfRule>
  </conditionalFormatting>
  <conditionalFormatting sqref="H52:J52">
    <cfRule type="containsErrors" dxfId="652" priority="546">
      <formula>ISERROR(H52)</formula>
    </cfRule>
  </conditionalFormatting>
  <conditionalFormatting sqref="H52:J52">
    <cfRule type="containsErrors" dxfId="651" priority="545">
      <formula>ISERROR(H52)</formula>
    </cfRule>
  </conditionalFormatting>
  <conditionalFormatting sqref="H52:J52">
    <cfRule type="containsErrors" dxfId="650" priority="532">
      <formula>ISERROR(H52)</formula>
    </cfRule>
  </conditionalFormatting>
  <conditionalFormatting sqref="H52:J52">
    <cfRule type="containsErrors" dxfId="649" priority="544">
      <formula>ISERROR(H52)</formula>
    </cfRule>
  </conditionalFormatting>
  <conditionalFormatting sqref="H52:J52">
    <cfRule type="containsErrors" dxfId="648" priority="543">
      <formula>ISERROR(H52)</formula>
    </cfRule>
  </conditionalFormatting>
  <conditionalFormatting sqref="H52:J52">
    <cfRule type="cellIs" dxfId="647" priority="542" operator="equal">
      <formula>0</formula>
    </cfRule>
  </conditionalFormatting>
  <conditionalFormatting sqref="H52:J52">
    <cfRule type="containsErrors" dxfId="646" priority="541">
      <formula>ISERROR(H52)</formula>
    </cfRule>
  </conditionalFormatting>
  <conditionalFormatting sqref="H52:J52">
    <cfRule type="containsErrors" dxfId="645" priority="540">
      <formula>ISERROR(H52)</formula>
    </cfRule>
  </conditionalFormatting>
  <conditionalFormatting sqref="H52:J52">
    <cfRule type="containsErrors" dxfId="644" priority="539">
      <formula>ISERROR(H52)</formula>
    </cfRule>
  </conditionalFormatting>
  <conditionalFormatting sqref="H52:J52">
    <cfRule type="containsErrors" dxfId="643" priority="538">
      <formula>ISERROR(H52)</formula>
    </cfRule>
  </conditionalFormatting>
  <conditionalFormatting sqref="H52:J52">
    <cfRule type="containsErrors" dxfId="642" priority="537">
      <formula>ISERROR(H52)</formula>
    </cfRule>
  </conditionalFormatting>
  <conditionalFormatting sqref="H52:J52">
    <cfRule type="cellIs" dxfId="641" priority="536" operator="equal">
      <formula>0</formula>
    </cfRule>
  </conditionalFormatting>
  <conditionalFormatting sqref="H52:J52">
    <cfRule type="containsErrors" dxfId="640" priority="535">
      <formula>ISERROR(H52)</formula>
    </cfRule>
  </conditionalFormatting>
  <conditionalFormatting sqref="H52:J52">
    <cfRule type="containsErrors" dxfId="639" priority="534">
      <formula>ISERROR(H52)</formula>
    </cfRule>
  </conditionalFormatting>
  <conditionalFormatting sqref="H52:J52">
    <cfRule type="containsErrors" dxfId="638" priority="533">
      <formula>ISERROR(H52)</formula>
    </cfRule>
  </conditionalFormatting>
  <conditionalFormatting sqref="H53:J55">
    <cfRule type="cellIs" dxfId="637" priority="531" operator="equal">
      <formula>0</formula>
    </cfRule>
  </conditionalFormatting>
  <conditionalFormatting sqref="H53:J55">
    <cfRule type="containsErrors" dxfId="636" priority="530">
      <formula>ISERROR(H53)</formula>
    </cfRule>
  </conditionalFormatting>
  <conditionalFormatting sqref="H53:J55">
    <cfRule type="containsErrors" dxfId="635" priority="529">
      <formula>ISERROR(H53)</formula>
    </cfRule>
  </conditionalFormatting>
  <conditionalFormatting sqref="H53:J55">
    <cfRule type="containsErrors" dxfId="634" priority="528">
      <formula>ISERROR(H53)</formula>
    </cfRule>
  </conditionalFormatting>
  <conditionalFormatting sqref="H53:J55">
    <cfRule type="cellIs" dxfId="633" priority="527" operator="equal">
      <formula>0</formula>
    </cfRule>
  </conditionalFormatting>
  <conditionalFormatting sqref="H53:J55">
    <cfRule type="containsErrors" dxfId="632" priority="526">
      <formula>ISERROR(H53)</formula>
    </cfRule>
  </conditionalFormatting>
  <conditionalFormatting sqref="H53:J55">
    <cfRule type="containsErrors" dxfId="631" priority="525">
      <formula>ISERROR(H53)</formula>
    </cfRule>
  </conditionalFormatting>
  <conditionalFormatting sqref="H53:J55">
    <cfRule type="containsErrors" dxfId="630" priority="524">
      <formula>ISERROR(H53)</formula>
    </cfRule>
  </conditionalFormatting>
  <conditionalFormatting sqref="H53:J55">
    <cfRule type="containsErrors" dxfId="629" priority="511">
      <formula>ISERROR(H53)</formula>
    </cfRule>
  </conditionalFormatting>
  <conditionalFormatting sqref="H53:J55">
    <cfRule type="containsErrors" dxfId="628" priority="523">
      <formula>ISERROR(H53)</formula>
    </cfRule>
  </conditionalFormatting>
  <conditionalFormatting sqref="H53:J55">
    <cfRule type="containsErrors" dxfId="627" priority="522">
      <formula>ISERROR(H53)</formula>
    </cfRule>
  </conditionalFormatting>
  <conditionalFormatting sqref="H53:J55">
    <cfRule type="cellIs" dxfId="626" priority="521" operator="equal">
      <formula>0</formula>
    </cfRule>
  </conditionalFormatting>
  <conditionalFormatting sqref="H53:J55">
    <cfRule type="containsErrors" dxfId="625" priority="520">
      <formula>ISERROR(H53)</formula>
    </cfRule>
  </conditionalFormatting>
  <conditionalFormatting sqref="H53:J55">
    <cfRule type="containsErrors" dxfId="624" priority="519">
      <formula>ISERROR(H53)</formula>
    </cfRule>
  </conditionalFormatting>
  <conditionalFormatting sqref="H53:J55">
    <cfRule type="containsErrors" dxfId="623" priority="518">
      <formula>ISERROR(H53)</formula>
    </cfRule>
  </conditionalFormatting>
  <conditionalFormatting sqref="H53:J55">
    <cfRule type="containsErrors" dxfId="622" priority="517">
      <formula>ISERROR(H53)</formula>
    </cfRule>
  </conditionalFormatting>
  <conditionalFormatting sqref="H53:J55">
    <cfRule type="containsErrors" dxfId="621" priority="516">
      <formula>ISERROR(H53)</formula>
    </cfRule>
  </conditionalFormatting>
  <conditionalFormatting sqref="H53:J55">
    <cfRule type="cellIs" dxfId="620" priority="515" operator="equal">
      <formula>0</formula>
    </cfRule>
  </conditionalFormatting>
  <conditionalFormatting sqref="H53:J55">
    <cfRule type="containsErrors" dxfId="619" priority="514">
      <formula>ISERROR(H53)</formula>
    </cfRule>
  </conditionalFormatting>
  <conditionalFormatting sqref="H53:J55">
    <cfRule type="containsErrors" dxfId="618" priority="513">
      <formula>ISERROR(H53)</formula>
    </cfRule>
  </conditionalFormatting>
  <conditionalFormatting sqref="H53:J55">
    <cfRule type="containsErrors" dxfId="617" priority="512">
      <formula>ISERROR(H53)</formula>
    </cfRule>
  </conditionalFormatting>
  <conditionalFormatting sqref="J56">
    <cfRule type="cellIs" dxfId="616" priority="510" operator="equal">
      <formula>0</formula>
    </cfRule>
  </conditionalFormatting>
  <conditionalFormatting sqref="J56">
    <cfRule type="containsErrors" dxfId="615" priority="509">
      <formula>ISERROR(J56)</formula>
    </cfRule>
  </conditionalFormatting>
  <conditionalFormatting sqref="J56">
    <cfRule type="containsErrors" dxfId="614" priority="508">
      <formula>ISERROR(J56)</formula>
    </cfRule>
  </conditionalFormatting>
  <conditionalFormatting sqref="J56">
    <cfRule type="containsErrors" dxfId="613" priority="507">
      <formula>ISERROR(J56)</formula>
    </cfRule>
  </conditionalFormatting>
  <conditionalFormatting sqref="J56">
    <cfRule type="cellIs" dxfId="612" priority="506" operator="equal">
      <formula>0</formula>
    </cfRule>
  </conditionalFormatting>
  <conditionalFormatting sqref="J56">
    <cfRule type="containsErrors" dxfId="611" priority="505">
      <formula>ISERROR(J56)</formula>
    </cfRule>
  </conditionalFormatting>
  <conditionalFormatting sqref="J56">
    <cfRule type="containsErrors" dxfId="610" priority="504">
      <formula>ISERROR(J56)</formula>
    </cfRule>
  </conditionalFormatting>
  <conditionalFormatting sqref="J56">
    <cfRule type="containsErrors" dxfId="609" priority="503">
      <formula>ISERROR(J56)</formula>
    </cfRule>
  </conditionalFormatting>
  <conditionalFormatting sqref="J56">
    <cfRule type="containsErrors" dxfId="608" priority="490">
      <formula>ISERROR(J56)</formula>
    </cfRule>
  </conditionalFormatting>
  <conditionalFormatting sqref="J56">
    <cfRule type="containsErrors" dxfId="607" priority="502">
      <formula>ISERROR(J56)</formula>
    </cfRule>
  </conditionalFormatting>
  <conditionalFormatting sqref="J56">
    <cfRule type="containsErrors" dxfId="606" priority="501">
      <formula>ISERROR(J56)</formula>
    </cfRule>
  </conditionalFormatting>
  <conditionalFormatting sqref="J56">
    <cfRule type="cellIs" dxfId="605" priority="500" operator="equal">
      <formula>0</formula>
    </cfRule>
  </conditionalFormatting>
  <conditionalFormatting sqref="J56">
    <cfRule type="containsErrors" dxfId="604" priority="499">
      <formula>ISERROR(J56)</formula>
    </cfRule>
  </conditionalFormatting>
  <conditionalFormatting sqref="J56">
    <cfRule type="containsErrors" dxfId="603" priority="498">
      <formula>ISERROR(J56)</formula>
    </cfRule>
  </conditionalFormatting>
  <conditionalFormatting sqref="J56">
    <cfRule type="containsErrors" dxfId="602" priority="497">
      <formula>ISERROR(J56)</formula>
    </cfRule>
  </conditionalFormatting>
  <conditionalFormatting sqref="J56">
    <cfRule type="containsErrors" dxfId="601" priority="496">
      <formula>ISERROR(J56)</formula>
    </cfRule>
  </conditionalFormatting>
  <conditionalFormatting sqref="J56">
    <cfRule type="containsErrors" dxfId="600" priority="495">
      <formula>ISERROR(J56)</formula>
    </cfRule>
  </conditionalFormatting>
  <conditionalFormatting sqref="J56">
    <cfRule type="cellIs" dxfId="599" priority="494" operator="equal">
      <formula>0</formula>
    </cfRule>
  </conditionalFormatting>
  <conditionalFormatting sqref="J56">
    <cfRule type="containsErrors" dxfId="598" priority="493">
      <formula>ISERROR(J56)</formula>
    </cfRule>
  </conditionalFormatting>
  <conditionalFormatting sqref="J56">
    <cfRule type="containsErrors" dxfId="597" priority="492">
      <formula>ISERROR(J56)</formula>
    </cfRule>
  </conditionalFormatting>
  <conditionalFormatting sqref="J56">
    <cfRule type="containsErrors" dxfId="596" priority="491">
      <formula>ISERROR(J56)</formula>
    </cfRule>
  </conditionalFormatting>
  <conditionalFormatting sqref="F62:F67">
    <cfRule type="cellIs" dxfId="595" priority="489" operator="equal">
      <formula>0</formula>
    </cfRule>
  </conditionalFormatting>
  <conditionalFormatting sqref="F62:F69">
    <cfRule type="containsErrors" dxfId="594" priority="488">
      <formula>ISERROR(F62)</formula>
    </cfRule>
  </conditionalFormatting>
  <conditionalFormatting sqref="E69">
    <cfRule type="cellIs" dxfId="593" priority="487" operator="equal">
      <formula>0</formula>
    </cfRule>
  </conditionalFormatting>
  <conditionalFormatting sqref="D69">
    <cfRule type="cellIs" dxfId="592" priority="486" operator="equal">
      <formula>0</formula>
    </cfRule>
  </conditionalFormatting>
  <conditionalFormatting sqref="D69">
    <cfRule type="containsErrors" dxfId="591" priority="485">
      <formula>ISERROR(D69)</formula>
    </cfRule>
  </conditionalFormatting>
  <conditionalFormatting sqref="F68:F69">
    <cfRule type="containsErrors" dxfId="590" priority="484">
      <formula>ISERROR(F68)</formula>
    </cfRule>
  </conditionalFormatting>
  <conditionalFormatting sqref="F69">
    <cfRule type="containsErrors" dxfId="589" priority="483">
      <formula>ISERROR(F69)</formula>
    </cfRule>
  </conditionalFormatting>
  <conditionalFormatting sqref="F62:F67">
    <cfRule type="containsErrors" dxfId="588" priority="482">
      <formula>ISERROR(F62)</formula>
    </cfRule>
  </conditionalFormatting>
  <conditionalFormatting sqref="F68:F69">
    <cfRule type="cellIs" dxfId="587" priority="481" operator="equal">
      <formula>0</formula>
    </cfRule>
  </conditionalFormatting>
  <conditionalFormatting sqref="F68:F69">
    <cfRule type="containsErrors" dxfId="586" priority="480">
      <formula>ISERROR(F68)</formula>
    </cfRule>
  </conditionalFormatting>
  <conditionalFormatting sqref="F68">
    <cfRule type="containsErrors" dxfId="585" priority="479">
      <formula>ISERROR(F68)</formula>
    </cfRule>
  </conditionalFormatting>
  <conditionalFormatting sqref="F63:F68">
    <cfRule type="containsErrors" dxfId="584" priority="478">
      <formula>ISERROR(F63)</formula>
    </cfRule>
  </conditionalFormatting>
  <conditionalFormatting sqref="F63:F68">
    <cfRule type="cellIs" dxfId="583" priority="477" operator="equal">
      <formula>0</formula>
    </cfRule>
  </conditionalFormatting>
  <conditionalFormatting sqref="F63:F68">
    <cfRule type="containsErrors" dxfId="582" priority="476">
      <formula>ISERROR(F63)</formula>
    </cfRule>
  </conditionalFormatting>
  <conditionalFormatting sqref="F63:F68">
    <cfRule type="containsErrors" dxfId="581" priority="475">
      <formula>ISERROR(F63)</formula>
    </cfRule>
  </conditionalFormatting>
  <conditionalFormatting sqref="F63:F68">
    <cfRule type="containsErrors" dxfId="580" priority="474">
      <formula>ISERROR(F63)</formula>
    </cfRule>
  </conditionalFormatting>
  <conditionalFormatting sqref="C69">
    <cfRule type="cellIs" dxfId="579" priority="473" operator="equal">
      <formula>0</formula>
    </cfRule>
  </conditionalFormatting>
  <conditionalFormatting sqref="F62:F68">
    <cfRule type="containsErrors" dxfId="578" priority="443">
      <formula>ISERROR(F62)</formula>
    </cfRule>
  </conditionalFormatting>
  <conditionalFormatting sqref="D62:D67">
    <cfRule type="containsErrors" dxfId="577" priority="472">
      <formula>ISERROR(D62)</formula>
    </cfRule>
  </conditionalFormatting>
  <conditionalFormatting sqref="D62:D67">
    <cfRule type="containsErrors" dxfId="576" priority="470">
      <formula>ISERROR(D62)</formula>
    </cfRule>
    <cfRule type="containsErrors" dxfId="575" priority="471">
      <formula>ISERROR(D62)</formula>
    </cfRule>
  </conditionalFormatting>
  <conditionalFormatting sqref="D68">
    <cfRule type="cellIs" dxfId="574" priority="465" operator="equal">
      <formula>0</formula>
    </cfRule>
    <cfRule type="containsErrors" dxfId="573" priority="468">
      <formula>ISERROR(D68)</formula>
    </cfRule>
    <cfRule type="containsErrors" dxfId="572" priority="469">
      <formula>ISERROR(D68)</formula>
    </cfRule>
  </conditionalFormatting>
  <conditionalFormatting sqref="D68">
    <cfRule type="cellIs" dxfId="571" priority="467" operator="equal">
      <formula>0</formula>
    </cfRule>
  </conditionalFormatting>
  <conditionalFormatting sqref="D68">
    <cfRule type="containsErrors" dxfId="570" priority="466">
      <formula>ISERROR(D68)</formula>
    </cfRule>
  </conditionalFormatting>
  <conditionalFormatting sqref="D62:D68">
    <cfRule type="containsErrors" dxfId="569" priority="464">
      <formula>ISERROR(D62)</formula>
    </cfRule>
  </conditionalFormatting>
  <conditionalFormatting sqref="F68">
    <cfRule type="containsErrors" dxfId="568" priority="463">
      <formula>ISERROR(F68)</formula>
    </cfRule>
  </conditionalFormatting>
  <conditionalFormatting sqref="F62:F67">
    <cfRule type="containsErrors" dxfId="567" priority="462">
      <formula>ISERROR(F62)</formula>
    </cfRule>
  </conditionalFormatting>
  <conditionalFormatting sqref="F68">
    <cfRule type="cellIs" dxfId="566" priority="461" operator="equal">
      <formula>0</formula>
    </cfRule>
  </conditionalFormatting>
  <conditionalFormatting sqref="F68">
    <cfRule type="containsErrors" dxfId="565" priority="460">
      <formula>ISERROR(F68)</formula>
    </cfRule>
  </conditionalFormatting>
  <conditionalFormatting sqref="F68">
    <cfRule type="containsErrors" dxfId="564" priority="459">
      <formula>ISERROR(F68)</formula>
    </cfRule>
  </conditionalFormatting>
  <conditionalFormatting sqref="F63:F68">
    <cfRule type="containsErrors" dxfId="563" priority="458">
      <formula>ISERROR(F63)</formula>
    </cfRule>
  </conditionalFormatting>
  <conditionalFormatting sqref="F63:F68">
    <cfRule type="cellIs" dxfId="562" priority="457" operator="equal">
      <formula>0</formula>
    </cfRule>
  </conditionalFormatting>
  <conditionalFormatting sqref="F63:F68">
    <cfRule type="containsErrors" dxfId="561" priority="456">
      <formula>ISERROR(F63)</formula>
    </cfRule>
  </conditionalFormatting>
  <conditionalFormatting sqref="F63:F68">
    <cfRule type="containsErrors" dxfId="560" priority="455">
      <formula>ISERROR(F63)</formula>
    </cfRule>
  </conditionalFormatting>
  <conditionalFormatting sqref="F63:F68">
    <cfRule type="containsErrors" dxfId="559" priority="454">
      <formula>ISERROR(F63)</formula>
    </cfRule>
  </conditionalFormatting>
  <conditionalFormatting sqref="F68">
    <cfRule type="containsErrors" dxfId="558" priority="453">
      <formula>ISERROR(F68)</formula>
    </cfRule>
  </conditionalFormatting>
  <conditionalFormatting sqref="F62:F67">
    <cfRule type="containsErrors" dxfId="557" priority="452">
      <formula>ISERROR(F62)</formula>
    </cfRule>
  </conditionalFormatting>
  <conditionalFormatting sqref="F68">
    <cfRule type="cellIs" dxfId="556" priority="451" operator="equal">
      <formula>0</formula>
    </cfRule>
  </conditionalFormatting>
  <conditionalFormatting sqref="F68">
    <cfRule type="containsErrors" dxfId="555" priority="450">
      <formula>ISERROR(F68)</formula>
    </cfRule>
  </conditionalFormatting>
  <conditionalFormatting sqref="F68">
    <cfRule type="containsErrors" dxfId="554" priority="449">
      <formula>ISERROR(F68)</formula>
    </cfRule>
  </conditionalFormatting>
  <conditionalFormatting sqref="F63:F68">
    <cfRule type="containsErrors" dxfId="553" priority="448">
      <formula>ISERROR(F63)</formula>
    </cfRule>
  </conditionalFormatting>
  <conditionalFormatting sqref="F63:F68">
    <cfRule type="cellIs" dxfId="552" priority="447" operator="equal">
      <formula>0</formula>
    </cfRule>
  </conditionalFormatting>
  <conditionalFormatting sqref="F63:F68">
    <cfRule type="containsErrors" dxfId="551" priority="446">
      <formula>ISERROR(F63)</formula>
    </cfRule>
  </conditionalFormatting>
  <conditionalFormatting sqref="F63:F68">
    <cfRule type="containsErrors" dxfId="550" priority="445">
      <formula>ISERROR(F63)</formula>
    </cfRule>
  </conditionalFormatting>
  <conditionalFormatting sqref="F63:F68">
    <cfRule type="containsErrors" dxfId="549" priority="444">
      <formula>ISERROR(F63)</formula>
    </cfRule>
  </conditionalFormatting>
  <conditionalFormatting sqref="F67">
    <cfRule type="cellIs" dxfId="548" priority="442" operator="equal">
      <formula>0</formula>
    </cfRule>
  </conditionalFormatting>
  <conditionalFormatting sqref="F67">
    <cfRule type="containsErrors" dxfId="547" priority="441">
      <formula>ISERROR(F67)</formula>
    </cfRule>
  </conditionalFormatting>
  <conditionalFormatting sqref="F67">
    <cfRule type="containsErrors" dxfId="546" priority="440">
      <formula>ISERROR(F67)</formula>
    </cfRule>
  </conditionalFormatting>
  <conditionalFormatting sqref="F67">
    <cfRule type="containsErrors" dxfId="545" priority="439">
      <formula>ISERROR(F67)</formula>
    </cfRule>
  </conditionalFormatting>
  <conditionalFormatting sqref="G62">
    <cfRule type="cellIs" dxfId="544" priority="438" operator="equal">
      <formula>0</formula>
    </cfRule>
  </conditionalFormatting>
  <conditionalFormatting sqref="G62 G67">
    <cfRule type="containsErrors" dxfId="543" priority="437">
      <formula>ISERROR(G62)</formula>
    </cfRule>
  </conditionalFormatting>
  <conditionalFormatting sqref="G62">
    <cfRule type="containsErrors" dxfId="542" priority="435">
      <formula>ISERROR(G62)</formula>
    </cfRule>
  </conditionalFormatting>
  <conditionalFormatting sqref="G67">
    <cfRule type="containsErrors" dxfId="541" priority="431">
      <formula>ISERROR(G67)</formula>
    </cfRule>
  </conditionalFormatting>
  <conditionalFormatting sqref="G67">
    <cfRule type="cellIs" dxfId="540" priority="430" operator="equal">
      <formula>0</formula>
    </cfRule>
  </conditionalFormatting>
  <conditionalFormatting sqref="G67">
    <cfRule type="containsErrors" dxfId="539" priority="429">
      <formula>ISERROR(G67)</formula>
    </cfRule>
  </conditionalFormatting>
  <conditionalFormatting sqref="G67">
    <cfRule type="containsErrors" dxfId="538" priority="428">
      <formula>ISERROR(G67)</formula>
    </cfRule>
  </conditionalFormatting>
  <conditionalFormatting sqref="G67">
    <cfRule type="containsErrors" dxfId="537" priority="427">
      <formula>ISERROR(G67)</formula>
    </cfRule>
  </conditionalFormatting>
  <conditionalFormatting sqref="G62 G67">
    <cfRule type="containsErrors" dxfId="536" priority="406">
      <formula>ISERROR(G62)</formula>
    </cfRule>
  </conditionalFormatting>
  <conditionalFormatting sqref="G62">
    <cfRule type="containsErrors" dxfId="535" priority="425">
      <formula>ISERROR(G62)</formula>
    </cfRule>
  </conditionalFormatting>
  <conditionalFormatting sqref="G67">
    <cfRule type="containsErrors" dxfId="534" priority="421">
      <formula>ISERROR(G67)</formula>
    </cfRule>
  </conditionalFormatting>
  <conditionalFormatting sqref="G67">
    <cfRule type="cellIs" dxfId="533" priority="420" operator="equal">
      <formula>0</formula>
    </cfRule>
  </conditionalFormatting>
  <conditionalFormatting sqref="G67">
    <cfRule type="containsErrors" dxfId="532" priority="419">
      <formula>ISERROR(G67)</formula>
    </cfRule>
  </conditionalFormatting>
  <conditionalFormatting sqref="G67">
    <cfRule type="containsErrors" dxfId="531" priority="418">
      <formula>ISERROR(G67)</formula>
    </cfRule>
  </conditionalFormatting>
  <conditionalFormatting sqref="G67">
    <cfRule type="containsErrors" dxfId="530" priority="417">
      <formula>ISERROR(G67)</formula>
    </cfRule>
  </conditionalFormatting>
  <conditionalFormatting sqref="G62">
    <cfRule type="containsErrors" dxfId="529" priority="415">
      <formula>ISERROR(G62)</formula>
    </cfRule>
  </conditionalFormatting>
  <conditionalFormatting sqref="G67">
    <cfRule type="containsErrors" dxfId="528" priority="411">
      <formula>ISERROR(G67)</formula>
    </cfRule>
  </conditionalFormatting>
  <conditionalFormatting sqref="G67">
    <cfRule type="cellIs" dxfId="527" priority="410" operator="equal">
      <formula>0</formula>
    </cfRule>
  </conditionalFormatting>
  <conditionalFormatting sqref="G67">
    <cfRule type="containsErrors" dxfId="526" priority="409">
      <formula>ISERROR(G67)</formula>
    </cfRule>
  </conditionalFormatting>
  <conditionalFormatting sqref="G67">
    <cfRule type="containsErrors" dxfId="525" priority="408">
      <formula>ISERROR(G67)</formula>
    </cfRule>
  </conditionalFormatting>
  <conditionalFormatting sqref="G67">
    <cfRule type="containsErrors" dxfId="524" priority="407">
      <formula>ISERROR(G67)</formula>
    </cfRule>
  </conditionalFormatting>
  <conditionalFormatting sqref="G67">
    <cfRule type="cellIs" dxfId="523" priority="405" operator="equal">
      <formula>0</formula>
    </cfRule>
  </conditionalFormatting>
  <conditionalFormatting sqref="G67">
    <cfRule type="containsErrors" dxfId="522" priority="404">
      <formula>ISERROR(G67)</formula>
    </cfRule>
  </conditionalFormatting>
  <conditionalFormatting sqref="G67">
    <cfRule type="containsErrors" dxfId="521" priority="403">
      <formula>ISERROR(G67)</formula>
    </cfRule>
  </conditionalFormatting>
  <conditionalFormatting sqref="G67">
    <cfRule type="containsErrors" dxfId="520" priority="402">
      <formula>ISERROR(G67)</formula>
    </cfRule>
  </conditionalFormatting>
  <conditionalFormatting sqref="G69">
    <cfRule type="containsErrors" dxfId="519" priority="401">
      <formula>ISERROR(G69)</formula>
    </cfRule>
  </conditionalFormatting>
  <conditionalFormatting sqref="G69">
    <cfRule type="containsErrors" dxfId="518" priority="400">
      <formula>ISERROR(G69)</formula>
    </cfRule>
  </conditionalFormatting>
  <conditionalFormatting sqref="G69">
    <cfRule type="containsErrors" dxfId="517" priority="399">
      <formula>ISERROR(G69)</formula>
    </cfRule>
  </conditionalFormatting>
  <conditionalFormatting sqref="G69">
    <cfRule type="cellIs" dxfId="516" priority="398" operator="equal">
      <formula>0</formula>
    </cfRule>
  </conditionalFormatting>
  <conditionalFormatting sqref="G69">
    <cfRule type="containsErrors" dxfId="515" priority="397">
      <formula>ISERROR(G69)</formula>
    </cfRule>
  </conditionalFormatting>
  <conditionalFormatting sqref="H69:J69">
    <cfRule type="containsErrors" dxfId="514" priority="396">
      <formula>ISERROR(H69)</formula>
    </cfRule>
  </conditionalFormatting>
  <conditionalFormatting sqref="H69:J69">
    <cfRule type="containsErrors" dxfId="513" priority="395">
      <formula>ISERROR(H69)</formula>
    </cfRule>
  </conditionalFormatting>
  <conditionalFormatting sqref="H69:J69">
    <cfRule type="containsErrors" dxfId="512" priority="394">
      <formula>ISERROR(H69)</formula>
    </cfRule>
  </conditionalFormatting>
  <conditionalFormatting sqref="H69:J69">
    <cfRule type="cellIs" dxfId="511" priority="393" operator="equal">
      <formula>0</formula>
    </cfRule>
  </conditionalFormatting>
  <conditionalFormatting sqref="H69:J69">
    <cfRule type="containsErrors" dxfId="510" priority="392">
      <formula>ISERROR(H69)</formula>
    </cfRule>
  </conditionalFormatting>
  <conditionalFormatting sqref="I62">
    <cfRule type="cellIs" dxfId="509" priority="390" operator="lessThan">
      <formula>0</formula>
    </cfRule>
    <cfRule type="cellIs" dxfId="508" priority="391" operator="greaterThanOrEqual">
      <formula>0</formula>
    </cfRule>
  </conditionalFormatting>
  <conditionalFormatting sqref="H64:J64">
    <cfRule type="cellIs" dxfId="507" priority="389" operator="equal">
      <formula>0</formula>
    </cfRule>
  </conditionalFormatting>
  <conditionalFormatting sqref="H64:J64">
    <cfRule type="containsErrors" dxfId="506" priority="388">
      <formula>ISERROR(H64)</formula>
    </cfRule>
  </conditionalFormatting>
  <conditionalFormatting sqref="H64:J64">
    <cfRule type="containsErrors" dxfId="505" priority="387">
      <formula>ISERROR(H64)</formula>
    </cfRule>
  </conditionalFormatting>
  <conditionalFormatting sqref="H64:J64">
    <cfRule type="containsErrors" dxfId="504" priority="386">
      <formula>ISERROR(H64)</formula>
    </cfRule>
  </conditionalFormatting>
  <conditionalFormatting sqref="H64:J64">
    <cfRule type="cellIs" dxfId="503" priority="385" operator="equal">
      <formula>0</formula>
    </cfRule>
  </conditionalFormatting>
  <conditionalFormatting sqref="H64:J64">
    <cfRule type="containsErrors" dxfId="502" priority="384">
      <formula>ISERROR(H64)</formula>
    </cfRule>
  </conditionalFormatting>
  <conditionalFormatting sqref="H64:J64">
    <cfRule type="containsErrors" dxfId="501" priority="383">
      <formula>ISERROR(H64)</formula>
    </cfRule>
  </conditionalFormatting>
  <conditionalFormatting sqref="H64:J64">
    <cfRule type="containsErrors" dxfId="500" priority="382">
      <formula>ISERROR(H64)</formula>
    </cfRule>
  </conditionalFormatting>
  <conditionalFormatting sqref="H64:J64">
    <cfRule type="containsErrors" dxfId="499" priority="369">
      <formula>ISERROR(H64)</formula>
    </cfRule>
  </conditionalFormatting>
  <conditionalFormatting sqref="H64:J64">
    <cfRule type="containsErrors" dxfId="498" priority="381">
      <formula>ISERROR(H64)</formula>
    </cfRule>
  </conditionalFormatting>
  <conditionalFormatting sqref="H64:J64">
    <cfRule type="containsErrors" dxfId="497" priority="380">
      <formula>ISERROR(H64)</formula>
    </cfRule>
  </conditionalFormatting>
  <conditionalFormatting sqref="H64:J64">
    <cfRule type="cellIs" dxfId="496" priority="379" operator="equal">
      <formula>0</formula>
    </cfRule>
  </conditionalFormatting>
  <conditionalFormatting sqref="H64:J64">
    <cfRule type="containsErrors" dxfId="495" priority="378">
      <formula>ISERROR(H64)</formula>
    </cfRule>
  </conditionalFormatting>
  <conditionalFormatting sqref="H64:J64">
    <cfRule type="containsErrors" dxfId="494" priority="377">
      <formula>ISERROR(H64)</formula>
    </cfRule>
  </conditionalFormatting>
  <conditionalFormatting sqref="H64:J64">
    <cfRule type="containsErrors" dxfId="493" priority="376">
      <formula>ISERROR(H64)</formula>
    </cfRule>
  </conditionalFormatting>
  <conditionalFormatting sqref="H64:J64">
    <cfRule type="containsErrors" dxfId="492" priority="375">
      <formula>ISERROR(H64)</formula>
    </cfRule>
  </conditionalFormatting>
  <conditionalFormatting sqref="H64:J64">
    <cfRule type="containsErrors" dxfId="491" priority="374">
      <formula>ISERROR(H64)</formula>
    </cfRule>
  </conditionalFormatting>
  <conditionalFormatting sqref="H64:J64">
    <cfRule type="cellIs" dxfId="490" priority="373" operator="equal">
      <formula>0</formula>
    </cfRule>
  </conditionalFormatting>
  <conditionalFormatting sqref="H64:J64">
    <cfRule type="containsErrors" dxfId="489" priority="372">
      <formula>ISERROR(H64)</formula>
    </cfRule>
  </conditionalFormatting>
  <conditionalFormatting sqref="H64:J64">
    <cfRule type="containsErrors" dxfId="488" priority="371">
      <formula>ISERROR(H64)</formula>
    </cfRule>
  </conditionalFormatting>
  <conditionalFormatting sqref="H64:J64">
    <cfRule type="containsErrors" dxfId="487" priority="370">
      <formula>ISERROR(H64)</formula>
    </cfRule>
  </conditionalFormatting>
  <conditionalFormatting sqref="H65:J67">
    <cfRule type="cellIs" dxfId="486" priority="368" operator="equal">
      <formula>0</formula>
    </cfRule>
  </conditionalFormatting>
  <conditionalFormatting sqref="H65:J67">
    <cfRule type="containsErrors" dxfId="485" priority="367">
      <formula>ISERROR(H65)</formula>
    </cfRule>
  </conditionalFormatting>
  <conditionalFormatting sqref="H65:J67">
    <cfRule type="containsErrors" dxfId="484" priority="366">
      <formula>ISERROR(H65)</formula>
    </cfRule>
  </conditionalFormatting>
  <conditionalFormatting sqref="H65:J67">
    <cfRule type="containsErrors" dxfId="483" priority="365">
      <formula>ISERROR(H65)</formula>
    </cfRule>
  </conditionalFormatting>
  <conditionalFormatting sqref="H65:J67">
    <cfRule type="cellIs" dxfId="482" priority="364" operator="equal">
      <formula>0</formula>
    </cfRule>
  </conditionalFormatting>
  <conditionalFormatting sqref="H65:J67">
    <cfRule type="containsErrors" dxfId="481" priority="363">
      <formula>ISERROR(H65)</formula>
    </cfRule>
  </conditionalFormatting>
  <conditionalFormatting sqref="H65:J67">
    <cfRule type="containsErrors" dxfId="480" priority="362">
      <formula>ISERROR(H65)</formula>
    </cfRule>
  </conditionalFormatting>
  <conditionalFormatting sqref="H65:J67">
    <cfRule type="containsErrors" dxfId="479" priority="361">
      <formula>ISERROR(H65)</formula>
    </cfRule>
  </conditionalFormatting>
  <conditionalFormatting sqref="H65:J67">
    <cfRule type="containsErrors" dxfId="478" priority="348">
      <formula>ISERROR(H65)</formula>
    </cfRule>
  </conditionalFormatting>
  <conditionalFormatting sqref="H65:J67">
    <cfRule type="containsErrors" dxfId="477" priority="360">
      <formula>ISERROR(H65)</formula>
    </cfRule>
  </conditionalFormatting>
  <conditionalFormatting sqref="H65:J67">
    <cfRule type="containsErrors" dxfId="476" priority="359">
      <formula>ISERROR(H65)</formula>
    </cfRule>
  </conditionalFormatting>
  <conditionalFormatting sqref="H65:J67">
    <cfRule type="cellIs" dxfId="475" priority="358" operator="equal">
      <formula>0</formula>
    </cfRule>
  </conditionalFormatting>
  <conditionalFormatting sqref="H65:J67">
    <cfRule type="containsErrors" dxfId="474" priority="357">
      <formula>ISERROR(H65)</formula>
    </cfRule>
  </conditionalFormatting>
  <conditionalFormatting sqref="H65:J67">
    <cfRule type="containsErrors" dxfId="473" priority="356">
      <formula>ISERROR(H65)</formula>
    </cfRule>
  </conditionalFormatting>
  <conditionalFormatting sqref="H65:J67">
    <cfRule type="containsErrors" dxfId="472" priority="355">
      <formula>ISERROR(H65)</formula>
    </cfRule>
  </conditionalFormatting>
  <conditionalFormatting sqref="H65:J67">
    <cfRule type="containsErrors" dxfId="471" priority="354">
      <formula>ISERROR(H65)</formula>
    </cfRule>
  </conditionalFormatting>
  <conditionalFormatting sqref="H65:J67">
    <cfRule type="containsErrors" dxfId="470" priority="353">
      <formula>ISERROR(H65)</formula>
    </cfRule>
  </conditionalFormatting>
  <conditionalFormatting sqref="H65:J67">
    <cfRule type="cellIs" dxfId="469" priority="352" operator="equal">
      <formula>0</formula>
    </cfRule>
  </conditionalFormatting>
  <conditionalFormatting sqref="H65:J67">
    <cfRule type="containsErrors" dxfId="468" priority="351">
      <formula>ISERROR(H65)</formula>
    </cfRule>
  </conditionalFormatting>
  <conditionalFormatting sqref="H65:J67">
    <cfRule type="containsErrors" dxfId="467" priority="350">
      <formula>ISERROR(H65)</formula>
    </cfRule>
  </conditionalFormatting>
  <conditionalFormatting sqref="H65:J67">
    <cfRule type="containsErrors" dxfId="466" priority="349">
      <formula>ISERROR(H65)</formula>
    </cfRule>
  </conditionalFormatting>
  <conditionalFormatting sqref="J68">
    <cfRule type="cellIs" dxfId="465" priority="347" operator="equal">
      <formula>0</formula>
    </cfRule>
  </conditionalFormatting>
  <conditionalFormatting sqref="J68">
    <cfRule type="containsErrors" dxfId="464" priority="346">
      <formula>ISERROR(J68)</formula>
    </cfRule>
  </conditionalFormatting>
  <conditionalFormatting sqref="J68">
    <cfRule type="containsErrors" dxfId="463" priority="345">
      <formula>ISERROR(J68)</formula>
    </cfRule>
  </conditionalFormatting>
  <conditionalFormatting sqref="J68">
    <cfRule type="containsErrors" dxfId="462" priority="344">
      <formula>ISERROR(J68)</formula>
    </cfRule>
  </conditionalFormatting>
  <conditionalFormatting sqref="J68">
    <cfRule type="cellIs" dxfId="461" priority="343" operator="equal">
      <formula>0</formula>
    </cfRule>
  </conditionalFormatting>
  <conditionalFormatting sqref="J68">
    <cfRule type="containsErrors" dxfId="460" priority="342">
      <formula>ISERROR(J68)</formula>
    </cfRule>
  </conditionalFormatting>
  <conditionalFormatting sqref="J68">
    <cfRule type="containsErrors" dxfId="459" priority="341">
      <formula>ISERROR(J68)</formula>
    </cfRule>
  </conditionalFormatting>
  <conditionalFormatting sqref="J68">
    <cfRule type="containsErrors" dxfId="458" priority="340">
      <formula>ISERROR(J68)</formula>
    </cfRule>
  </conditionalFormatting>
  <conditionalFormatting sqref="J68">
    <cfRule type="containsErrors" dxfId="457" priority="327">
      <formula>ISERROR(J68)</formula>
    </cfRule>
  </conditionalFormatting>
  <conditionalFormatting sqref="J68">
    <cfRule type="containsErrors" dxfId="456" priority="339">
      <formula>ISERROR(J68)</formula>
    </cfRule>
  </conditionalFormatting>
  <conditionalFormatting sqref="J68">
    <cfRule type="containsErrors" dxfId="455" priority="338">
      <formula>ISERROR(J68)</formula>
    </cfRule>
  </conditionalFormatting>
  <conditionalFormatting sqref="J68">
    <cfRule type="cellIs" dxfId="454" priority="337" operator="equal">
      <formula>0</formula>
    </cfRule>
  </conditionalFormatting>
  <conditionalFormatting sqref="J68">
    <cfRule type="containsErrors" dxfId="453" priority="336">
      <formula>ISERROR(J68)</formula>
    </cfRule>
  </conditionalFormatting>
  <conditionalFormatting sqref="J68">
    <cfRule type="containsErrors" dxfId="452" priority="335">
      <formula>ISERROR(J68)</formula>
    </cfRule>
  </conditionalFormatting>
  <conditionalFormatting sqref="J68">
    <cfRule type="containsErrors" dxfId="451" priority="334">
      <formula>ISERROR(J68)</formula>
    </cfRule>
  </conditionalFormatting>
  <conditionalFormatting sqref="J68">
    <cfRule type="containsErrors" dxfId="450" priority="333">
      <formula>ISERROR(J68)</formula>
    </cfRule>
  </conditionalFormatting>
  <conditionalFormatting sqref="J68">
    <cfRule type="containsErrors" dxfId="449" priority="332">
      <formula>ISERROR(J68)</formula>
    </cfRule>
  </conditionalFormatting>
  <conditionalFormatting sqref="J68">
    <cfRule type="cellIs" dxfId="448" priority="331" operator="equal">
      <formula>0</formula>
    </cfRule>
  </conditionalFormatting>
  <conditionalFormatting sqref="J68">
    <cfRule type="containsErrors" dxfId="447" priority="330">
      <formula>ISERROR(J68)</formula>
    </cfRule>
  </conditionalFormatting>
  <conditionalFormatting sqref="J68">
    <cfRule type="containsErrors" dxfId="446" priority="329">
      <formula>ISERROR(J68)</formula>
    </cfRule>
  </conditionalFormatting>
  <conditionalFormatting sqref="J68">
    <cfRule type="containsErrors" dxfId="445" priority="328">
      <formula>ISERROR(J68)</formula>
    </cfRule>
  </conditionalFormatting>
  <conditionalFormatting sqref="F74:F79">
    <cfRule type="cellIs" dxfId="444" priority="326" operator="equal">
      <formula>0</formula>
    </cfRule>
  </conditionalFormatting>
  <conditionalFormatting sqref="F74:F81">
    <cfRule type="containsErrors" dxfId="443" priority="325">
      <formula>ISERROR(F74)</formula>
    </cfRule>
  </conditionalFormatting>
  <conditionalFormatting sqref="E81">
    <cfRule type="cellIs" dxfId="442" priority="324" operator="equal">
      <formula>0</formula>
    </cfRule>
  </conditionalFormatting>
  <conditionalFormatting sqref="D81">
    <cfRule type="cellIs" dxfId="441" priority="323" operator="equal">
      <formula>0</formula>
    </cfRule>
  </conditionalFormatting>
  <conditionalFormatting sqref="D81">
    <cfRule type="containsErrors" dxfId="440" priority="322">
      <formula>ISERROR(D81)</formula>
    </cfRule>
  </conditionalFormatting>
  <conditionalFormatting sqref="F80:F81">
    <cfRule type="containsErrors" dxfId="439" priority="321">
      <formula>ISERROR(F80)</formula>
    </cfRule>
  </conditionalFormatting>
  <conditionalFormatting sqref="F81">
    <cfRule type="containsErrors" dxfId="438" priority="320">
      <formula>ISERROR(F81)</formula>
    </cfRule>
  </conditionalFormatting>
  <conditionalFormatting sqref="F74:F79">
    <cfRule type="containsErrors" dxfId="437" priority="319">
      <formula>ISERROR(F74)</formula>
    </cfRule>
  </conditionalFormatting>
  <conditionalFormatting sqref="F80:F81">
    <cfRule type="cellIs" dxfId="436" priority="318" operator="equal">
      <formula>0</formula>
    </cfRule>
  </conditionalFormatting>
  <conditionalFormatting sqref="F80:F81">
    <cfRule type="containsErrors" dxfId="435" priority="317">
      <formula>ISERROR(F80)</formula>
    </cfRule>
  </conditionalFormatting>
  <conditionalFormatting sqref="F80">
    <cfRule type="containsErrors" dxfId="434" priority="316">
      <formula>ISERROR(F80)</formula>
    </cfRule>
  </conditionalFormatting>
  <conditionalFormatting sqref="F75:F80">
    <cfRule type="containsErrors" dxfId="433" priority="315">
      <formula>ISERROR(F75)</formula>
    </cfRule>
  </conditionalFormatting>
  <conditionalFormatting sqref="F75:F80">
    <cfRule type="cellIs" dxfId="432" priority="314" operator="equal">
      <formula>0</formula>
    </cfRule>
  </conditionalFormatting>
  <conditionalFormatting sqref="F75:F80">
    <cfRule type="containsErrors" dxfId="431" priority="313">
      <formula>ISERROR(F75)</formula>
    </cfRule>
  </conditionalFormatting>
  <conditionalFormatting sqref="F75:F80">
    <cfRule type="containsErrors" dxfId="430" priority="312">
      <formula>ISERROR(F75)</formula>
    </cfRule>
  </conditionalFormatting>
  <conditionalFormatting sqref="F75:F80">
    <cfRule type="containsErrors" dxfId="429" priority="311">
      <formula>ISERROR(F75)</formula>
    </cfRule>
  </conditionalFormatting>
  <conditionalFormatting sqref="C81">
    <cfRule type="cellIs" dxfId="428" priority="310" operator="equal">
      <formula>0</formula>
    </cfRule>
  </conditionalFormatting>
  <conditionalFormatting sqref="F74:F80">
    <cfRule type="containsErrors" dxfId="427" priority="280">
      <formula>ISERROR(F74)</formula>
    </cfRule>
  </conditionalFormatting>
  <conditionalFormatting sqref="D74:D79">
    <cfRule type="containsErrors" dxfId="426" priority="309">
      <formula>ISERROR(D74)</formula>
    </cfRule>
  </conditionalFormatting>
  <conditionalFormatting sqref="D74:D79">
    <cfRule type="containsErrors" dxfId="425" priority="307">
      <formula>ISERROR(D74)</formula>
    </cfRule>
    <cfRule type="containsErrors" dxfId="424" priority="308">
      <formula>ISERROR(D74)</formula>
    </cfRule>
  </conditionalFormatting>
  <conditionalFormatting sqref="D80">
    <cfRule type="cellIs" dxfId="423" priority="302" operator="equal">
      <formula>0</formula>
    </cfRule>
    <cfRule type="containsErrors" dxfId="422" priority="305">
      <formula>ISERROR(D80)</formula>
    </cfRule>
    <cfRule type="containsErrors" dxfId="421" priority="306">
      <formula>ISERROR(D80)</formula>
    </cfRule>
  </conditionalFormatting>
  <conditionalFormatting sqref="D80">
    <cfRule type="cellIs" dxfId="420" priority="304" operator="equal">
      <formula>0</formula>
    </cfRule>
  </conditionalFormatting>
  <conditionalFormatting sqref="D80">
    <cfRule type="containsErrors" dxfId="419" priority="303">
      <formula>ISERROR(D80)</formula>
    </cfRule>
  </conditionalFormatting>
  <conditionalFormatting sqref="D74:D80">
    <cfRule type="containsErrors" dxfId="418" priority="301">
      <formula>ISERROR(D74)</formula>
    </cfRule>
  </conditionalFormatting>
  <conditionalFormatting sqref="F80">
    <cfRule type="containsErrors" dxfId="417" priority="300">
      <formula>ISERROR(F80)</formula>
    </cfRule>
  </conditionalFormatting>
  <conditionalFormatting sqref="F74:F79">
    <cfRule type="containsErrors" dxfId="416" priority="299">
      <formula>ISERROR(F74)</formula>
    </cfRule>
  </conditionalFormatting>
  <conditionalFormatting sqref="F80">
    <cfRule type="cellIs" dxfId="415" priority="298" operator="equal">
      <formula>0</formula>
    </cfRule>
  </conditionalFormatting>
  <conditionalFormatting sqref="F80">
    <cfRule type="containsErrors" dxfId="414" priority="297">
      <formula>ISERROR(F80)</formula>
    </cfRule>
  </conditionalFormatting>
  <conditionalFormatting sqref="F80">
    <cfRule type="containsErrors" dxfId="413" priority="296">
      <formula>ISERROR(F80)</formula>
    </cfRule>
  </conditionalFormatting>
  <conditionalFormatting sqref="F75:F80">
    <cfRule type="containsErrors" dxfId="412" priority="295">
      <formula>ISERROR(F75)</formula>
    </cfRule>
  </conditionalFormatting>
  <conditionalFormatting sqref="F75:F80">
    <cfRule type="cellIs" dxfId="411" priority="294" operator="equal">
      <formula>0</formula>
    </cfRule>
  </conditionalFormatting>
  <conditionalFormatting sqref="F75:F80">
    <cfRule type="containsErrors" dxfId="410" priority="293">
      <formula>ISERROR(F75)</formula>
    </cfRule>
  </conditionalFormatting>
  <conditionalFormatting sqref="F75:F80">
    <cfRule type="containsErrors" dxfId="409" priority="292">
      <formula>ISERROR(F75)</formula>
    </cfRule>
  </conditionalFormatting>
  <conditionalFormatting sqref="F75:F80">
    <cfRule type="containsErrors" dxfId="408" priority="291">
      <formula>ISERROR(F75)</formula>
    </cfRule>
  </conditionalFormatting>
  <conditionalFormatting sqref="F80">
    <cfRule type="containsErrors" dxfId="407" priority="290">
      <formula>ISERROR(F80)</formula>
    </cfRule>
  </conditionalFormatting>
  <conditionalFormatting sqref="F74:F79">
    <cfRule type="containsErrors" dxfId="406" priority="289">
      <formula>ISERROR(F74)</formula>
    </cfRule>
  </conditionalFormatting>
  <conditionalFormatting sqref="F80">
    <cfRule type="cellIs" dxfId="405" priority="288" operator="equal">
      <formula>0</formula>
    </cfRule>
  </conditionalFormatting>
  <conditionalFormatting sqref="F80">
    <cfRule type="containsErrors" dxfId="404" priority="287">
      <formula>ISERROR(F80)</formula>
    </cfRule>
  </conditionalFormatting>
  <conditionalFormatting sqref="F80">
    <cfRule type="containsErrors" dxfId="403" priority="286">
      <formula>ISERROR(F80)</formula>
    </cfRule>
  </conditionalFormatting>
  <conditionalFormatting sqref="F75:F80">
    <cfRule type="containsErrors" dxfId="402" priority="285">
      <formula>ISERROR(F75)</formula>
    </cfRule>
  </conditionalFormatting>
  <conditionalFormatting sqref="F75:F80">
    <cfRule type="cellIs" dxfId="401" priority="284" operator="equal">
      <formula>0</formula>
    </cfRule>
  </conditionalFormatting>
  <conditionalFormatting sqref="F75:F80">
    <cfRule type="containsErrors" dxfId="400" priority="283">
      <formula>ISERROR(F75)</formula>
    </cfRule>
  </conditionalFormatting>
  <conditionalFormatting sqref="F75:F80">
    <cfRule type="containsErrors" dxfId="399" priority="282">
      <formula>ISERROR(F75)</formula>
    </cfRule>
  </conditionalFormatting>
  <conditionalFormatting sqref="F75:F80">
    <cfRule type="containsErrors" dxfId="398" priority="281">
      <formula>ISERROR(F75)</formula>
    </cfRule>
  </conditionalFormatting>
  <conditionalFormatting sqref="F79">
    <cfRule type="cellIs" dxfId="397" priority="279" operator="equal">
      <formula>0</formula>
    </cfRule>
  </conditionalFormatting>
  <conditionalFormatting sqref="F79">
    <cfRule type="containsErrors" dxfId="396" priority="278">
      <formula>ISERROR(F79)</formula>
    </cfRule>
  </conditionalFormatting>
  <conditionalFormatting sqref="F79">
    <cfRule type="containsErrors" dxfId="395" priority="277">
      <formula>ISERROR(F79)</formula>
    </cfRule>
  </conditionalFormatting>
  <conditionalFormatting sqref="F79">
    <cfRule type="containsErrors" dxfId="394" priority="276">
      <formula>ISERROR(F79)</formula>
    </cfRule>
  </conditionalFormatting>
  <conditionalFormatting sqref="G74">
    <cfRule type="cellIs" dxfId="393" priority="275" operator="equal">
      <formula>0</formula>
    </cfRule>
  </conditionalFormatting>
  <conditionalFormatting sqref="G74 G79">
    <cfRule type="containsErrors" dxfId="392" priority="274">
      <formula>ISERROR(G74)</formula>
    </cfRule>
  </conditionalFormatting>
  <conditionalFormatting sqref="G74">
    <cfRule type="containsErrors" dxfId="391" priority="272">
      <formula>ISERROR(G74)</formula>
    </cfRule>
  </conditionalFormatting>
  <conditionalFormatting sqref="G79">
    <cfRule type="containsErrors" dxfId="390" priority="268">
      <formula>ISERROR(G79)</formula>
    </cfRule>
  </conditionalFormatting>
  <conditionalFormatting sqref="G79">
    <cfRule type="cellIs" dxfId="389" priority="267" operator="equal">
      <formula>0</formula>
    </cfRule>
  </conditionalFormatting>
  <conditionalFormatting sqref="G79">
    <cfRule type="containsErrors" dxfId="388" priority="266">
      <formula>ISERROR(G79)</formula>
    </cfRule>
  </conditionalFormatting>
  <conditionalFormatting sqref="G79">
    <cfRule type="containsErrors" dxfId="387" priority="265">
      <formula>ISERROR(G79)</formula>
    </cfRule>
  </conditionalFormatting>
  <conditionalFormatting sqref="G79">
    <cfRule type="containsErrors" dxfId="386" priority="264">
      <formula>ISERROR(G79)</formula>
    </cfRule>
  </conditionalFormatting>
  <conditionalFormatting sqref="G74 G79">
    <cfRule type="containsErrors" dxfId="385" priority="243">
      <formula>ISERROR(G74)</formula>
    </cfRule>
  </conditionalFormatting>
  <conditionalFormatting sqref="G74">
    <cfRule type="containsErrors" dxfId="384" priority="262">
      <formula>ISERROR(G74)</formula>
    </cfRule>
  </conditionalFormatting>
  <conditionalFormatting sqref="G79">
    <cfRule type="containsErrors" dxfId="383" priority="258">
      <formula>ISERROR(G79)</formula>
    </cfRule>
  </conditionalFormatting>
  <conditionalFormatting sqref="G79">
    <cfRule type="cellIs" dxfId="382" priority="257" operator="equal">
      <formula>0</formula>
    </cfRule>
  </conditionalFormatting>
  <conditionalFormatting sqref="G79">
    <cfRule type="containsErrors" dxfId="381" priority="256">
      <formula>ISERROR(G79)</formula>
    </cfRule>
  </conditionalFormatting>
  <conditionalFormatting sqref="G79">
    <cfRule type="containsErrors" dxfId="380" priority="255">
      <formula>ISERROR(G79)</formula>
    </cfRule>
  </conditionalFormatting>
  <conditionalFormatting sqref="G79">
    <cfRule type="containsErrors" dxfId="379" priority="254">
      <formula>ISERROR(G79)</formula>
    </cfRule>
  </conditionalFormatting>
  <conditionalFormatting sqref="G74">
    <cfRule type="containsErrors" dxfId="378" priority="252">
      <formula>ISERROR(G74)</formula>
    </cfRule>
  </conditionalFormatting>
  <conditionalFormatting sqref="G79">
    <cfRule type="containsErrors" dxfId="377" priority="248">
      <formula>ISERROR(G79)</formula>
    </cfRule>
  </conditionalFormatting>
  <conditionalFormatting sqref="G79">
    <cfRule type="cellIs" dxfId="376" priority="247" operator="equal">
      <formula>0</formula>
    </cfRule>
  </conditionalFormatting>
  <conditionalFormatting sqref="G79">
    <cfRule type="containsErrors" dxfId="375" priority="246">
      <formula>ISERROR(G79)</formula>
    </cfRule>
  </conditionalFormatting>
  <conditionalFormatting sqref="G79">
    <cfRule type="containsErrors" dxfId="374" priority="245">
      <formula>ISERROR(G79)</formula>
    </cfRule>
  </conditionalFormatting>
  <conditionalFormatting sqref="G79">
    <cfRule type="containsErrors" dxfId="373" priority="244">
      <formula>ISERROR(G79)</formula>
    </cfRule>
  </conditionalFormatting>
  <conditionalFormatting sqref="G79">
    <cfRule type="cellIs" dxfId="372" priority="242" operator="equal">
      <formula>0</formula>
    </cfRule>
  </conditionalFormatting>
  <conditionalFormatting sqref="G79">
    <cfRule type="containsErrors" dxfId="371" priority="241">
      <formula>ISERROR(G79)</formula>
    </cfRule>
  </conditionalFormatting>
  <conditionalFormatting sqref="G79">
    <cfRule type="containsErrors" dxfId="370" priority="240">
      <formula>ISERROR(G79)</formula>
    </cfRule>
  </conditionalFormatting>
  <conditionalFormatting sqref="G79">
    <cfRule type="containsErrors" dxfId="369" priority="239">
      <formula>ISERROR(G79)</formula>
    </cfRule>
  </conditionalFormatting>
  <conditionalFormatting sqref="G81">
    <cfRule type="containsErrors" dxfId="368" priority="238">
      <formula>ISERROR(G81)</formula>
    </cfRule>
  </conditionalFormatting>
  <conditionalFormatting sqref="G81">
    <cfRule type="containsErrors" dxfId="367" priority="237">
      <formula>ISERROR(G81)</formula>
    </cfRule>
  </conditionalFormatting>
  <conditionalFormatting sqref="G81">
    <cfRule type="containsErrors" dxfId="366" priority="236">
      <formula>ISERROR(G81)</formula>
    </cfRule>
  </conditionalFormatting>
  <conditionalFormatting sqref="G81">
    <cfRule type="cellIs" dxfId="365" priority="235" operator="equal">
      <formula>0</formula>
    </cfRule>
  </conditionalFormatting>
  <conditionalFormatting sqref="G81">
    <cfRule type="containsErrors" dxfId="364" priority="234">
      <formula>ISERROR(G81)</formula>
    </cfRule>
  </conditionalFormatting>
  <conditionalFormatting sqref="H81:J81">
    <cfRule type="containsErrors" dxfId="363" priority="233">
      <formula>ISERROR(H81)</formula>
    </cfRule>
  </conditionalFormatting>
  <conditionalFormatting sqref="H81:J81">
    <cfRule type="containsErrors" dxfId="362" priority="232">
      <formula>ISERROR(H81)</formula>
    </cfRule>
  </conditionalFormatting>
  <conditionalFormatting sqref="H81:J81">
    <cfRule type="containsErrors" dxfId="361" priority="231">
      <formula>ISERROR(H81)</formula>
    </cfRule>
  </conditionalFormatting>
  <conditionalFormatting sqref="H81:J81">
    <cfRule type="cellIs" dxfId="360" priority="230" operator="equal">
      <formula>0</formula>
    </cfRule>
  </conditionalFormatting>
  <conditionalFormatting sqref="H81:J81">
    <cfRule type="containsErrors" dxfId="359" priority="229">
      <formula>ISERROR(H81)</formula>
    </cfRule>
  </conditionalFormatting>
  <conditionalFormatting sqref="I74">
    <cfRule type="cellIs" dxfId="358" priority="227" operator="lessThan">
      <formula>0</formula>
    </cfRule>
    <cfRule type="cellIs" dxfId="357" priority="228" operator="greaterThanOrEqual">
      <formula>0</formula>
    </cfRule>
  </conditionalFormatting>
  <conditionalFormatting sqref="H76:J76">
    <cfRule type="cellIs" dxfId="356" priority="226" operator="equal">
      <formula>0</formula>
    </cfRule>
  </conditionalFormatting>
  <conditionalFormatting sqref="H76:J76">
    <cfRule type="containsErrors" dxfId="355" priority="225">
      <formula>ISERROR(H76)</formula>
    </cfRule>
  </conditionalFormatting>
  <conditionalFormatting sqref="H76:J76">
    <cfRule type="containsErrors" dxfId="354" priority="224">
      <formula>ISERROR(H76)</formula>
    </cfRule>
  </conditionalFormatting>
  <conditionalFormatting sqref="H76:J76">
    <cfRule type="containsErrors" dxfId="353" priority="223">
      <formula>ISERROR(H76)</formula>
    </cfRule>
  </conditionalFormatting>
  <conditionalFormatting sqref="H76:J76">
    <cfRule type="cellIs" dxfId="352" priority="222" operator="equal">
      <formula>0</formula>
    </cfRule>
  </conditionalFormatting>
  <conditionalFormatting sqref="H76:J76">
    <cfRule type="containsErrors" dxfId="351" priority="221">
      <formula>ISERROR(H76)</formula>
    </cfRule>
  </conditionalFormatting>
  <conditionalFormatting sqref="H76:J76">
    <cfRule type="containsErrors" dxfId="350" priority="220">
      <formula>ISERROR(H76)</formula>
    </cfRule>
  </conditionalFormatting>
  <conditionalFormatting sqref="H76:J76">
    <cfRule type="containsErrors" dxfId="349" priority="219">
      <formula>ISERROR(H76)</formula>
    </cfRule>
  </conditionalFormatting>
  <conditionalFormatting sqref="H76:J76">
    <cfRule type="containsErrors" dxfId="348" priority="206">
      <formula>ISERROR(H76)</formula>
    </cfRule>
  </conditionalFormatting>
  <conditionalFormatting sqref="H76:J76">
    <cfRule type="containsErrors" dxfId="347" priority="218">
      <formula>ISERROR(H76)</formula>
    </cfRule>
  </conditionalFormatting>
  <conditionalFormatting sqref="H76:J76">
    <cfRule type="containsErrors" dxfId="346" priority="217">
      <formula>ISERROR(H76)</formula>
    </cfRule>
  </conditionalFormatting>
  <conditionalFormatting sqref="H76:J76">
    <cfRule type="cellIs" dxfId="345" priority="216" operator="equal">
      <formula>0</formula>
    </cfRule>
  </conditionalFormatting>
  <conditionalFormatting sqref="H76:J76">
    <cfRule type="containsErrors" dxfId="344" priority="215">
      <formula>ISERROR(H76)</formula>
    </cfRule>
  </conditionalFormatting>
  <conditionalFormatting sqref="H76:J76">
    <cfRule type="containsErrors" dxfId="343" priority="214">
      <formula>ISERROR(H76)</formula>
    </cfRule>
  </conditionalFormatting>
  <conditionalFormatting sqref="H76:J76">
    <cfRule type="containsErrors" dxfId="342" priority="213">
      <formula>ISERROR(H76)</formula>
    </cfRule>
  </conditionalFormatting>
  <conditionalFormatting sqref="H76:J76">
    <cfRule type="containsErrors" dxfId="341" priority="212">
      <formula>ISERROR(H76)</formula>
    </cfRule>
  </conditionalFormatting>
  <conditionalFormatting sqref="H76:J76">
    <cfRule type="containsErrors" dxfId="340" priority="211">
      <formula>ISERROR(H76)</formula>
    </cfRule>
  </conditionalFormatting>
  <conditionalFormatting sqref="H76:J76">
    <cfRule type="cellIs" dxfId="339" priority="210" operator="equal">
      <formula>0</formula>
    </cfRule>
  </conditionalFormatting>
  <conditionalFormatting sqref="H76:J76">
    <cfRule type="containsErrors" dxfId="338" priority="209">
      <formula>ISERROR(H76)</formula>
    </cfRule>
  </conditionalFormatting>
  <conditionalFormatting sqref="H76:J76">
    <cfRule type="containsErrors" dxfId="337" priority="208">
      <formula>ISERROR(H76)</formula>
    </cfRule>
  </conditionalFormatting>
  <conditionalFormatting sqref="H76:J76">
    <cfRule type="containsErrors" dxfId="336" priority="207">
      <formula>ISERROR(H76)</formula>
    </cfRule>
  </conditionalFormatting>
  <conditionalFormatting sqref="H77:J79">
    <cfRule type="cellIs" dxfId="335" priority="205" operator="equal">
      <formula>0</formula>
    </cfRule>
  </conditionalFormatting>
  <conditionalFormatting sqref="H77:J79">
    <cfRule type="containsErrors" dxfId="334" priority="204">
      <formula>ISERROR(H77)</formula>
    </cfRule>
  </conditionalFormatting>
  <conditionalFormatting sqref="H77:J79">
    <cfRule type="containsErrors" dxfId="333" priority="203">
      <formula>ISERROR(H77)</formula>
    </cfRule>
  </conditionalFormatting>
  <conditionalFormatting sqref="H77:J79">
    <cfRule type="containsErrors" dxfId="332" priority="202">
      <formula>ISERROR(H77)</formula>
    </cfRule>
  </conditionalFormatting>
  <conditionalFormatting sqref="H77:J79">
    <cfRule type="cellIs" dxfId="331" priority="201" operator="equal">
      <formula>0</formula>
    </cfRule>
  </conditionalFormatting>
  <conditionalFormatting sqref="H77:J79">
    <cfRule type="containsErrors" dxfId="330" priority="200">
      <formula>ISERROR(H77)</formula>
    </cfRule>
  </conditionalFormatting>
  <conditionalFormatting sqref="H77:J79">
    <cfRule type="containsErrors" dxfId="329" priority="199">
      <formula>ISERROR(H77)</formula>
    </cfRule>
  </conditionalFormatting>
  <conditionalFormatting sqref="H77:J79">
    <cfRule type="containsErrors" dxfId="328" priority="198">
      <formula>ISERROR(H77)</formula>
    </cfRule>
  </conditionalFormatting>
  <conditionalFormatting sqref="H77:J79">
    <cfRule type="containsErrors" dxfId="327" priority="185">
      <formula>ISERROR(H77)</formula>
    </cfRule>
  </conditionalFormatting>
  <conditionalFormatting sqref="H77:J79">
    <cfRule type="containsErrors" dxfId="326" priority="197">
      <formula>ISERROR(H77)</formula>
    </cfRule>
  </conditionalFormatting>
  <conditionalFormatting sqref="H77:J79">
    <cfRule type="containsErrors" dxfId="325" priority="196">
      <formula>ISERROR(H77)</formula>
    </cfRule>
  </conditionalFormatting>
  <conditionalFormatting sqref="H77:J79">
    <cfRule type="cellIs" dxfId="324" priority="195" operator="equal">
      <formula>0</formula>
    </cfRule>
  </conditionalFormatting>
  <conditionalFormatting sqref="H77:J79">
    <cfRule type="containsErrors" dxfId="323" priority="194">
      <formula>ISERROR(H77)</formula>
    </cfRule>
  </conditionalFormatting>
  <conditionalFormatting sqref="H77:J79">
    <cfRule type="containsErrors" dxfId="322" priority="193">
      <formula>ISERROR(H77)</formula>
    </cfRule>
  </conditionalFormatting>
  <conditionalFormatting sqref="H77:J79">
    <cfRule type="containsErrors" dxfId="321" priority="192">
      <formula>ISERROR(H77)</formula>
    </cfRule>
  </conditionalFormatting>
  <conditionalFormatting sqref="H77:J79">
    <cfRule type="containsErrors" dxfId="320" priority="191">
      <formula>ISERROR(H77)</formula>
    </cfRule>
  </conditionalFormatting>
  <conditionalFormatting sqref="H77:J79">
    <cfRule type="containsErrors" dxfId="319" priority="190">
      <formula>ISERROR(H77)</formula>
    </cfRule>
  </conditionalFormatting>
  <conditionalFormatting sqref="H77:J79">
    <cfRule type="cellIs" dxfId="318" priority="189" operator="equal">
      <formula>0</formula>
    </cfRule>
  </conditionalFormatting>
  <conditionalFormatting sqref="H77:J79">
    <cfRule type="containsErrors" dxfId="317" priority="188">
      <formula>ISERROR(H77)</formula>
    </cfRule>
  </conditionalFormatting>
  <conditionalFormatting sqref="H77:J79">
    <cfRule type="containsErrors" dxfId="316" priority="187">
      <formula>ISERROR(H77)</formula>
    </cfRule>
  </conditionalFormatting>
  <conditionalFormatting sqref="H77:J79">
    <cfRule type="containsErrors" dxfId="315" priority="186">
      <formula>ISERROR(H77)</formula>
    </cfRule>
  </conditionalFormatting>
  <conditionalFormatting sqref="J80">
    <cfRule type="cellIs" dxfId="314" priority="184" operator="equal">
      <formula>0</formula>
    </cfRule>
  </conditionalFormatting>
  <conditionalFormatting sqref="J80">
    <cfRule type="containsErrors" dxfId="313" priority="183">
      <formula>ISERROR(J80)</formula>
    </cfRule>
  </conditionalFormatting>
  <conditionalFormatting sqref="J80">
    <cfRule type="containsErrors" dxfId="312" priority="182">
      <formula>ISERROR(J80)</formula>
    </cfRule>
  </conditionalFormatting>
  <conditionalFormatting sqref="J80">
    <cfRule type="containsErrors" dxfId="311" priority="181">
      <formula>ISERROR(J80)</formula>
    </cfRule>
  </conditionalFormatting>
  <conditionalFormatting sqref="J80">
    <cfRule type="cellIs" dxfId="310" priority="180" operator="equal">
      <formula>0</formula>
    </cfRule>
  </conditionalFormatting>
  <conditionalFormatting sqref="J80">
    <cfRule type="containsErrors" dxfId="309" priority="179">
      <formula>ISERROR(J80)</formula>
    </cfRule>
  </conditionalFormatting>
  <conditionalFormatting sqref="J80">
    <cfRule type="containsErrors" dxfId="308" priority="178">
      <formula>ISERROR(J80)</formula>
    </cfRule>
  </conditionalFormatting>
  <conditionalFormatting sqref="J80">
    <cfRule type="containsErrors" dxfId="307" priority="177">
      <formula>ISERROR(J80)</formula>
    </cfRule>
  </conditionalFormatting>
  <conditionalFormatting sqref="J80">
    <cfRule type="containsErrors" dxfId="306" priority="164">
      <formula>ISERROR(J80)</formula>
    </cfRule>
  </conditionalFormatting>
  <conditionalFormatting sqref="J80">
    <cfRule type="containsErrors" dxfId="305" priority="176">
      <formula>ISERROR(J80)</formula>
    </cfRule>
  </conditionalFormatting>
  <conditionalFormatting sqref="J80">
    <cfRule type="containsErrors" dxfId="304" priority="175">
      <formula>ISERROR(J80)</formula>
    </cfRule>
  </conditionalFormatting>
  <conditionalFormatting sqref="J80">
    <cfRule type="cellIs" dxfId="303" priority="174" operator="equal">
      <formula>0</formula>
    </cfRule>
  </conditionalFormatting>
  <conditionalFormatting sqref="J80">
    <cfRule type="containsErrors" dxfId="302" priority="173">
      <formula>ISERROR(J80)</formula>
    </cfRule>
  </conditionalFormatting>
  <conditionalFormatting sqref="J80">
    <cfRule type="containsErrors" dxfId="301" priority="172">
      <formula>ISERROR(J80)</formula>
    </cfRule>
  </conditionalFormatting>
  <conditionalFormatting sqref="J80">
    <cfRule type="containsErrors" dxfId="300" priority="171">
      <formula>ISERROR(J80)</formula>
    </cfRule>
  </conditionalFormatting>
  <conditionalFormatting sqref="J80">
    <cfRule type="containsErrors" dxfId="299" priority="170">
      <formula>ISERROR(J80)</formula>
    </cfRule>
  </conditionalFormatting>
  <conditionalFormatting sqref="J80">
    <cfRule type="containsErrors" dxfId="298" priority="169">
      <formula>ISERROR(J80)</formula>
    </cfRule>
  </conditionalFormatting>
  <conditionalFormatting sqref="J80">
    <cfRule type="cellIs" dxfId="297" priority="168" operator="equal">
      <formula>0</formula>
    </cfRule>
  </conditionalFormatting>
  <conditionalFormatting sqref="J80">
    <cfRule type="containsErrors" dxfId="296" priority="167">
      <formula>ISERROR(J80)</formula>
    </cfRule>
  </conditionalFormatting>
  <conditionalFormatting sqref="J80">
    <cfRule type="containsErrors" dxfId="295" priority="166">
      <formula>ISERROR(J80)</formula>
    </cfRule>
  </conditionalFormatting>
  <conditionalFormatting sqref="J80">
    <cfRule type="containsErrors" dxfId="294" priority="165">
      <formula>ISERROR(J80)</formula>
    </cfRule>
  </conditionalFormatting>
  <conditionalFormatting sqref="F86:F91">
    <cfRule type="cellIs" dxfId="293" priority="163" operator="equal">
      <formula>0</formula>
    </cfRule>
  </conditionalFormatting>
  <conditionalFormatting sqref="F86:F93">
    <cfRule type="containsErrors" dxfId="292" priority="162">
      <formula>ISERROR(F86)</formula>
    </cfRule>
  </conditionalFormatting>
  <conditionalFormatting sqref="E93">
    <cfRule type="cellIs" dxfId="291" priority="161" operator="equal">
      <formula>0</formula>
    </cfRule>
  </conditionalFormatting>
  <conditionalFormatting sqref="D93">
    <cfRule type="cellIs" dxfId="290" priority="160" operator="equal">
      <formula>0</formula>
    </cfRule>
  </conditionalFormatting>
  <conditionalFormatting sqref="D93">
    <cfRule type="containsErrors" dxfId="289" priority="159">
      <formula>ISERROR(D93)</formula>
    </cfRule>
  </conditionalFormatting>
  <conditionalFormatting sqref="F92:F93">
    <cfRule type="containsErrors" dxfId="288" priority="158">
      <formula>ISERROR(F92)</formula>
    </cfRule>
  </conditionalFormatting>
  <conditionalFormatting sqref="F93">
    <cfRule type="containsErrors" dxfId="287" priority="157">
      <formula>ISERROR(F93)</formula>
    </cfRule>
  </conditionalFormatting>
  <conditionalFormatting sqref="F86:F91">
    <cfRule type="containsErrors" dxfId="286" priority="156">
      <formula>ISERROR(F86)</formula>
    </cfRule>
  </conditionalFormatting>
  <conditionalFormatting sqref="F92:F93">
    <cfRule type="cellIs" dxfId="285" priority="155" operator="equal">
      <formula>0</formula>
    </cfRule>
  </conditionalFormatting>
  <conditionalFormatting sqref="F92:F93">
    <cfRule type="containsErrors" dxfId="284" priority="154">
      <formula>ISERROR(F92)</formula>
    </cfRule>
  </conditionalFormatting>
  <conditionalFormatting sqref="F92">
    <cfRule type="containsErrors" dxfId="283" priority="153">
      <formula>ISERROR(F92)</formula>
    </cfRule>
  </conditionalFormatting>
  <conditionalFormatting sqref="F87:F92">
    <cfRule type="containsErrors" dxfId="282" priority="152">
      <formula>ISERROR(F87)</formula>
    </cfRule>
  </conditionalFormatting>
  <conditionalFormatting sqref="F87:F92">
    <cfRule type="cellIs" dxfId="281" priority="151" operator="equal">
      <formula>0</formula>
    </cfRule>
  </conditionalFormatting>
  <conditionalFormatting sqref="F87:F92">
    <cfRule type="containsErrors" dxfId="280" priority="150">
      <formula>ISERROR(F87)</formula>
    </cfRule>
  </conditionalFormatting>
  <conditionalFormatting sqref="F87:F92">
    <cfRule type="containsErrors" dxfId="279" priority="149">
      <formula>ISERROR(F87)</formula>
    </cfRule>
  </conditionalFormatting>
  <conditionalFormatting sqref="F87:F92">
    <cfRule type="containsErrors" dxfId="278" priority="148">
      <formula>ISERROR(F87)</formula>
    </cfRule>
  </conditionalFormatting>
  <conditionalFormatting sqref="C93">
    <cfRule type="cellIs" dxfId="277" priority="147" operator="equal">
      <formula>0</formula>
    </cfRule>
  </conditionalFormatting>
  <conditionalFormatting sqref="F86:F92">
    <cfRule type="containsErrors" dxfId="276" priority="117">
      <formula>ISERROR(F86)</formula>
    </cfRule>
  </conditionalFormatting>
  <conditionalFormatting sqref="D86:D91">
    <cfRule type="containsErrors" dxfId="275" priority="146">
      <formula>ISERROR(D86)</formula>
    </cfRule>
  </conditionalFormatting>
  <conditionalFormatting sqref="D86:D91">
    <cfRule type="containsErrors" dxfId="274" priority="144">
      <formula>ISERROR(D86)</formula>
    </cfRule>
    <cfRule type="containsErrors" dxfId="273" priority="145">
      <formula>ISERROR(D86)</formula>
    </cfRule>
  </conditionalFormatting>
  <conditionalFormatting sqref="D92">
    <cfRule type="cellIs" dxfId="272" priority="139" operator="equal">
      <formula>0</formula>
    </cfRule>
    <cfRule type="containsErrors" dxfId="271" priority="142">
      <formula>ISERROR(D92)</formula>
    </cfRule>
    <cfRule type="containsErrors" dxfId="270" priority="143">
      <formula>ISERROR(D92)</formula>
    </cfRule>
  </conditionalFormatting>
  <conditionalFormatting sqref="D92">
    <cfRule type="cellIs" dxfId="269" priority="141" operator="equal">
      <formula>0</formula>
    </cfRule>
  </conditionalFormatting>
  <conditionalFormatting sqref="D92">
    <cfRule type="containsErrors" dxfId="268" priority="140">
      <formula>ISERROR(D92)</formula>
    </cfRule>
  </conditionalFormatting>
  <conditionalFormatting sqref="D86:D92">
    <cfRule type="containsErrors" dxfId="267" priority="138">
      <formula>ISERROR(D86)</formula>
    </cfRule>
  </conditionalFormatting>
  <conditionalFormatting sqref="F92">
    <cfRule type="containsErrors" dxfId="266" priority="137">
      <formula>ISERROR(F92)</formula>
    </cfRule>
  </conditionalFormatting>
  <conditionalFormatting sqref="F86:F91">
    <cfRule type="containsErrors" dxfId="265" priority="136">
      <formula>ISERROR(F86)</formula>
    </cfRule>
  </conditionalFormatting>
  <conditionalFormatting sqref="F92">
    <cfRule type="cellIs" dxfId="264" priority="135" operator="equal">
      <formula>0</formula>
    </cfRule>
  </conditionalFormatting>
  <conditionalFormatting sqref="F92">
    <cfRule type="containsErrors" dxfId="263" priority="134">
      <formula>ISERROR(F92)</formula>
    </cfRule>
  </conditionalFormatting>
  <conditionalFormatting sqref="F92">
    <cfRule type="containsErrors" dxfId="262" priority="133">
      <formula>ISERROR(F92)</formula>
    </cfRule>
  </conditionalFormatting>
  <conditionalFormatting sqref="F87:F92">
    <cfRule type="containsErrors" dxfId="261" priority="132">
      <formula>ISERROR(F87)</formula>
    </cfRule>
  </conditionalFormatting>
  <conditionalFormatting sqref="F87:F92">
    <cfRule type="cellIs" dxfId="260" priority="131" operator="equal">
      <formula>0</formula>
    </cfRule>
  </conditionalFormatting>
  <conditionalFormatting sqref="F87:F92">
    <cfRule type="containsErrors" dxfId="259" priority="130">
      <formula>ISERROR(F87)</formula>
    </cfRule>
  </conditionalFormatting>
  <conditionalFormatting sqref="F87:F92">
    <cfRule type="containsErrors" dxfId="258" priority="129">
      <formula>ISERROR(F87)</formula>
    </cfRule>
  </conditionalFormatting>
  <conditionalFormatting sqref="F87:F92">
    <cfRule type="containsErrors" dxfId="257" priority="128">
      <formula>ISERROR(F87)</formula>
    </cfRule>
  </conditionalFormatting>
  <conditionalFormatting sqref="F92">
    <cfRule type="containsErrors" dxfId="256" priority="127">
      <formula>ISERROR(F92)</formula>
    </cfRule>
  </conditionalFormatting>
  <conditionalFormatting sqref="F86:F91">
    <cfRule type="containsErrors" dxfId="255" priority="126">
      <formula>ISERROR(F86)</formula>
    </cfRule>
  </conditionalFormatting>
  <conditionalFormatting sqref="F92">
    <cfRule type="cellIs" dxfId="254" priority="125" operator="equal">
      <formula>0</formula>
    </cfRule>
  </conditionalFormatting>
  <conditionalFormatting sqref="F92">
    <cfRule type="containsErrors" dxfId="253" priority="124">
      <formula>ISERROR(F92)</formula>
    </cfRule>
  </conditionalFormatting>
  <conditionalFormatting sqref="F92">
    <cfRule type="containsErrors" dxfId="252" priority="123">
      <formula>ISERROR(F92)</formula>
    </cfRule>
  </conditionalFormatting>
  <conditionalFormatting sqref="F87:F92">
    <cfRule type="containsErrors" dxfId="251" priority="122">
      <formula>ISERROR(F87)</formula>
    </cfRule>
  </conditionalFormatting>
  <conditionalFormatting sqref="F87:F92">
    <cfRule type="cellIs" dxfId="250" priority="121" operator="equal">
      <formula>0</formula>
    </cfRule>
  </conditionalFormatting>
  <conditionalFormatting sqref="F87:F92">
    <cfRule type="containsErrors" dxfId="249" priority="120">
      <formula>ISERROR(F87)</formula>
    </cfRule>
  </conditionalFormatting>
  <conditionalFormatting sqref="F87:F92">
    <cfRule type="containsErrors" dxfId="248" priority="119">
      <formula>ISERROR(F87)</formula>
    </cfRule>
  </conditionalFormatting>
  <conditionalFormatting sqref="F87:F92">
    <cfRule type="containsErrors" dxfId="247" priority="118">
      <formula>ISERROR(F87)</formula>
    </cfRule>
  </conditionalFormatting>
  <conditionalFormatting sqref="F91">
    <cfRule type="cellIs" dxfId="246" priority="116" operator="equal">
      <formula>0</formula>
    </cfRule>
  </conditionalFormatting>
  <conditionalFormatting sqref="F91">
    <cfRule type="containsErrors" dxfId="245" priority="115">
      <formula>ISERROR(F91)</formula>
    </cfRule>
  </conditionalFormatting>
  <conditionalFormatting sqref="F91">
    <cfRule type="containsErrors" dxfId="244" priority="114">
      <formula>ISERROR(F91)</formula>
    </cfRule>
  </conditionalFormatting>
  <conditionalFormatting sqref="F91">
    <cfRule type="containsErrors" dxfId="243" priority="113">
      <formula>ISERROR(F91)</formula>
    </cfRule>
  </conditionalFormatting>
  <conditionalFormatting sqref="G86">
    <cfRule type="cellIs" dxfId="242" priority="112" operator="equal">
      <formula>0</formula>
    </cfRule>
  </conditionalFormatting>
  <conditionalFormatting sqref="G86 G91">
    <cfRule type="containsErrors" dxfId="241" priority="111">
      <formula>ISERROR(G86)</formula>
    </cfRule>
  </conditionalFormatting>
  <conditionalFormatting sqref="G86">
    <cfRule type="containsErrors" dxfId="240" priority="109">
      <formula>ISERROR(G86)</formula>
    </cfRule>
  </conditionalFormatting>
  <conditionalFormatting sqref="G91">
    <cfRule type="containsErrors" dxfId="239" priority="105">
      <formula>ISERROR(G91)</formula>
    </cfRule>
  </conditionalFormatting>
  <conditionalFormatting sqref="G91">
    <cfRule type="cellIs" dxfId="238" priority="104" operator="equal">
      <formula>0</formula>
    </cfRule>
  </conditionalFormatting>
  <conditionalFormatting sqref="G91">
    <cfRule type="containsErrors" dxfId="237" priority="103">
      <formula>ISERROR(G91)</formula>
    </cfRule>
  </conditionalFormatting>
  <conditionalFormatting sqref="G91">
    <cfRule type="containsErrors" dxfId="236" priority="102">
      <formula>ISERROR(G91)</formula>
    </cfRule>
  </conditionalFormatting>
  <conditionalFormatting sqref="G91">
    <cfRule type="containsErrors" dxfId="235" priority="101">
      <formula>ISERROR(G91)</formula>
    </cfRule>
  </conditionalFormatting>
  <conditionalFormatting sqref="G86 G91">
    <cfRule type="containsErrors" dxfId="234" priority="80">
      <formula>ISERROR(G86)</formula>
    </cfRule>
  </conditionalFormatting>
  <conditionalFormatting sqref="G86">
    <cfRule type="containsErrors" dxfId="233" priority="99">
      <formula>ISERROR(G86)</formula>
    </cfRule>
  </conditionalFormatting>
  <conditionalFormatting sqref="G91">
    <cfRule type="containsErrors" dxfId="232" priority="95">
      <formula>ISERROR(G91)</formula>
    </cfRule>
  </conditionalFormatting>
  <conditionalFormatting sqref="G91">
    <cfRule type="cellIs" dxfId="231" priority="94" operator="equal">
      <formula>0</formula>
    </cfRule>
  </conditionalFormatting>
  <conditionalFormatting sqref="G91">
    <cfRule type="containsErrors" dxfId="230" priority="93">
      <formula>ISERROR(G91)</formula>
    </cfRule>
  </conditionalFormatting>
  <conditionalFormatting sqref="G91">
    <cfRule type="containsErrors" dxfId="229" priority="92">
      <formula>ISERROR(G91)</formula>
    </cfRule>
  </conditionalFormatting>
  <conditionalFormatting sqref="G91">
    <cfRule type="containsErrors" dxfId="228" priority="91">
      <formula>ISERROR(G91)</formula>
    </cfRule>
  </conditionalFormatting>
  <conditionalFormatting sqref="G86">
    <cfRule type="containsErrors" dxfId="227" priority="89">
      <formula>ISERROR(G86)</formula>
    </cfRule>
  </conditionalFormatting>
  <conditionalFormatting sqref="G91">
    <cfRule type="containsErrors" dxfId="226" priority="85">
      <formula>ISERROR(G91)</formula>
    </cfRule>
  </conditionalFormatting>
  <conditionalFormatting sqref="G91">
    <cfRule type="cellIs" dxfId="225" priority="84" operator="equal">
      <formula>0</formula>
    </cfRule>
  </conditionalFormatting>
  <conditionalFormatting sqref="G91">
    <cfRule type="containsErrors" dxfId="224" priority="83">
      <formula>ISERROR(G91)</formula>
    </cfRule>
  </conditionalFormatting>
  <conditionalFormatting sqref="G91">
    <cfRule type="containsErrors" dxfId="223" priority="82">
      <formula>ISERROR(G91)</formula>
    </cfRule>
  </conditionalFormatting>
  <conditionalFormatting sqref="G91">
    <cfRule type="containsErrors" dxfId="222" priority="81">
      <formula>ISERROR(G91)</formula>
    </cfRule>
  </conditionalFormatting>
  <conditionalFormatting sqref="G91">
    <cfRule type="cellIs" dxfId="221" priority="79" operator="equal">
      <formula>0</formula>
    </cfRule>
  </conditionalFormatting>
  <conditionalFormatting sqref="G91">
    <cfRule type="containsErrors" dxfId="220" priority="78">
      <formula>ISERROR(G91)</formula>
    </cfRule>
  </conditionalFormatting>
  <conditionalFormatting sqref="G91">
    <cfRule type="containsErrors" dxfId="219" priority="77">
      <formula>ISERROR(G91)</formula>
    </cfRule>
  </conditionalFormatting>
  <conditionalFormatting sqref="G91">
    <cfRule type="containsErrors" dxfId="218" priority="76">
      <formula>ISERROR(G91)</formula>
    </cfRule>
  </conditionalFormatting>
  <conditionalFormatting sqref="G93">
    <cfRule type="containsErrors" dxfId="217" priority="75">
      <formula>ISERROR(G93)</formula>
    </cfRule>
  </conditionalFormatting>
  <conditionalFormatting sqref="G93">
    <cfRule type="containsErrors" dxfId="216" priority="74">
      <formula>ISERROR(G93)</formula>
    </cfRule>
  </conditionalFormatting>
  <conditionalFormatting sqref="G93">
    <cfRule type="containsErrors" dxfId="215" priority="73">
      <formula>ISERROR(G93)</formula>
    </cfRule>
  </conditionalFormatting>
  <conditionalFormatting sqref="G93">
    <cfRule type="cellIs" dxfId="214" priority="72" operator="equal">
      <formula>0</formula>
    </cfRule>
  </conditionalFormatting>
  <conditionalFormatting sqref="G93">
    <cfRule type="containsErrors" dxfId="213" priority="71">
      <formula>ISERROR(G93)</formula>
    </cfRule>
  </conditionalFormatting>
  <conditionalFormatting sqref="H93:J93">
    <cfRule type="containsErrors" dxfId="212" priority="70">
      <formula>ISERROR(H93)</formula>
    </cfRule>
  </conditionalFormatting>
  <conditionalFormatting sqref="H93:J93">
    <cfRule type="containsErrors" dxfId="211" priority="69">
      <formula>ISERROR(H93)</formula>
    </cfRule>
  </conditionalFormatting>
  <conditionalFormatting sqref="H93:J93">
    <cfRule type="containsErrors" dxfId="210" priority="68">
      <formula>ISERROR(H93)</formula>
    </cfRule>
  </conditionalFormatting>
  <conditionalFormatting sqref="H93:J93">
    <cfRule type="cellIs" dxfId="209" priority="67" operator="equal">
      <formula>0</formula>
    </cfRule>
  </conditionalFormatting>
  <conditionalFormatting sqref="H93:J93">
    <cfRule type="containsErrors" dxfId="208" priority="66">
      <formula>ISERROR(H93)</formula>
    </cfRule>
  </conditionalFormatting>
  <conditionalFormatting sqref="I86">
    <cfRule type="cellIs" dxfId="207" priority="64" operator="lessThan">
      <formula>0</formula>
    </cfRule>
    <cfRule type="cellIs" dxfId="206" priority="65" operator="greaterThanOrEqual">
      <formula>0</formula>
    </cfRule>
  </conditionalFormatting>
  <conditionalFormatting sqref="H88:J88">
    <cfRule type="cellIs" dxfId="205" priority="63" operator="equal">
      <formula>0</formula>
    </cfRule>
  </conditionalFormatting>
  <conditionalFormatting sqref="H88:J88">
    <cfRule type="containsErrors" dxfId="204" priority="62">
      <formula>ISERROR(H88)</formula>
    </cfRule>
  </conditionalFormatting>
  <conditionalFormatting sqref="H88:J88">
    <cfRule type="containsErrors" dxfId="203" priority="61">
      <formula>ISERROR(H88)</formula>
    </cfRule>
  </conditionalFormatting>
  <conditionalFormatting sqref="H88:J88">
    <cfRule type="containsErrors" dxfId="202" priority="60">
      <formula>ISERROR(H88)</formula>
    </cfRule>
  </conditionalFormatting>
  <conditionalFormatting sqref="H88:J88">
    <cfRule type="cellIs" dxfId="201" priority="59" operator="equal">
      <formula>0</formula>
    </cfRule>
  </conditionalFormatting>
  <conditionalFormatting sqref="H88:J88">
    <cfRule type="containsErrors" dxfId="200" priority="58">
      <formula>ISERROR(H88)</formula>
    </cfRule>
  </conditionalFormatting>
  <conditionalFormatting sqref="H88:J88">
    <cfRule type="containsErrors" dxfId="199" priority="57">
      <formula>ISERROR(H88)</formula>
    </cfRule>
  </conditionalFormatting>
  <conditionalFormatting sqref="H88:J88">
    <cfRule type="containsErrors" dxfId="198" priority="56">
      <formula>ISERROR(H88)</formula>
    </cfRule>
  </conditionalFormatting>
  <conditionalFormatting sqref="H88:J88">
    <cfRule type="containsErrors" dxfId="197" priority="43">
      <formula>ISERROR(H88)</formula>
    </cfRule>
  </conditionalFormatting>
  <conditionalFormatting sqref="H88:J88">
    <cfRule type="containsErrors" dxfId="196" priority="55">
      <formula>ISERROR(H88)</formula>
    </cfRule>
  </conditionalFormatting>
  <conditionalFormatting sqref="H88:J88">
    <cfRule type="containsErrors" dxfId="195" priority="54">
      <formula>ISERROR(H88)</formula>
    </cfRule>
  </conditionalFormatting>
  <conditionalFormatting sqref="H88:J88">
    <cfRule type="cellIs" dxfId="194" priority="53" operator="equal">
      <formula>0</formula>
    </cfRule>
  </conditionalFormatting>
  <conditionalFormatting sqref="H88:J88">
    <cfRule type="containsErrors" dxfId="193" priority="52">
      <formula>ISERROR(H88)</formula>
    </cfRule>
  </conditionalFormatting>
  <conditionalFormatting sqref="H88:J88">
    <cfRule type="containsErrors" dxfId="192" priority="51">
      <formula>ISERROR(H88)</formula>
    </cfRule>
  </conditionalFormatting>
  <conditionalFormatting sqref="H88:J88">
    <cfRule type="containsErrors" dxfId="191" priority="50">
      <formula>ISERROR(H88)</formula>
    </cfRule>
  </conditionalFormatting>
  <conditionalFormatting sqref="H88:J88">
    <cfRule type="containsErrors" dxfId="190" priority="49">
      <formula>ISERROR(H88)</formula>
    </cfRule>
  </conditionalFormatting>
  <conditionalFormatting sqref="H88:J88">
    <cfRule type="containsErrors" dxfId="189" priority="48">
      <formula>ISERROR(H88)</formula>
    </cfRule>
  </conditionalFormatting>
  <conditionalFormatting sqref="H88:J88">
    <cfRule type="cellIs" dxfId="188" priority="47" operator="equal">
      <formula>0</formula>
    </cfRule>
  </conditionalFormatting>
  <conditionalFormatting sqref="H88:J88">
    <cfRule type="containsErrors" dxfId="187" priority="46">
      <formula>ISERROR(H88)</formula>
    </cfRule>
  </conditionalFormatting>
  <conditionalFormatting sqref="H88:J88">
    <cfRule type="containsErrors" dxfId="186" priority="45">
      <formula>ISERROR(H88)</formula>
    </cfRule>
  </conditionalFormatting>
  <conditionalFormatting sqref="H88:J88">
    <cfRule type="containsErrors" dxfId="185" priority="44">
      <formula>ISERROR(H88)</formula>
    </cfRule>
  </conditionalFormatting>
  <conditionalFormatting sqref="H89:J91">
    <cfRule type="cellIs" dxfId="184" priority="42" operator="equal">
      <formula>0</formula>
    </cfRule>
  </conditionalFormatting>
  <conditionalFormatting sqref="H89:J91">
    <cfRule type="containsErrors" dxfId="183" priority="41">
      <formula>ISERROR(H89)</formula>
    </cfRule>
  </conditionalFormatting>
  <conditionalFormatting sqref="H89:J91">
    <cfRule type="containsErrors" dxfId="182" priority="40">
      <formula>ISERROR(H89)</formula>
    </cfRule>
  </conditionalFormatting>
  <conditionalFormatting sqref="H89:J91">
    <cfRule type="containsErrors" dxfId="181" priority="39">
      <formula>ISERROR(H89)</formula>
    </cfRule>
  </conditionalFormatting>
  <conditionalFormatting sqref="H89:J91">
    <cfRule type="cellIs" dxfId="180" priority="38" operator="equal">
      <formula>0</formula>
    </cfRule>
  </conditionalFormatting>
  <conditionalFormatting sqref="H89:J91">
    <cfRule type="containsErrors" dxfId="179" priority="37">
      <formula>ISERROR(H89)</formula>
    </cfRule>
  </conditionalFormatting>
  <conditionalFormatting sqref="H89:J91">
    <cfRule type="containsErrors" dxfId="178" priority="36">
      <formula>ISERROR(H89)</formula>
    </cfRule>
  </conditionalFormatting>
  <conditionalFormatting sqref="H89:J91">
    <cfRule type="containsErrors" dxfId="177" priority="35">
      <formula>ISERROR(H89)</formula>
    </cfRule>
  </conditionalFormatting>
  <conditionalFormatting sqref="H89:J91">
    <cfRule type="containsErrors" dxfId="176" priority="22">
      <formula>ISERROR(H89)</formula>
    </cfRule>
  </conditionalFormatting>
  <conditionalFormatting sqref="H89:J91">
    <cfRule type="containsErrors" dxfId="175" priority="34">
      <formula>ISERROR(H89)</formula>
    </cfRule>
  </conditionalFormatting>
  <conditionalFormatting sqref="H89:J91">
    <cfRule type="containsErrors" dxfId="174" priority="33">
      <formula>ISERROR(H89)</formula>
    </cfRule>
  </conditionalFormatting>
  <conditionalFormatting sqref="H89:J91">
    <cfRule type="cellIs" dxfId="173" priority="32" operator="equal">
      <formula>0</formula>
    </cfRule>
  </conditionalFormatting>
  <conditionalFormatting sqref="H89:J91">
    <cfRule type="containsErrors" dxfId="172" priority="31">
      <formula>ISERROR(H89)</formula>
    </cfRule>
  </conditionalFormatting>
  <conditionalFormatting sqref="H89:J91">
    <cfRule type="containsErrors" dxfId="171" priority="30">
      <formula>ISERROR(H89)</formula>
    </cfRule>
  </conditionalFormatting>
  <conditionalFormatting sqref="H89:J91">
    <cfRule type="containsErrors" dxfId="170" priority="29">
      <formula>ISERROR(H89)</formula>
    </cfRule>
  </conditionalFormatting>
  <conditionalFormatting sqref="H89:J91">
    <cfRule type="containsErrors" dxfId="169" priority="28">
      <formula>ISERROR(H89)</formula>
    </cfRule>
  </conditionalFormatting>
  <conditionalFormatting sqref="H89:J91">
    <cfRule type="containsErrors" dxfId="168" priority="27">
      <formula>ISERROR(H89)</formula>
    </cfRule>
  </conditionalFormatting>
  <conditionalFormatting sqref="H89:J91">
    <cfRule type="cellIs" dxfId="167" priority="26" operator="equal">
      <formula>0</formula>
    </cfRule>
  </conditionalFormatting>
  <conditionalFormatting sqref="H89:J91">
    <cfRule type="containsErrors" dxfId="166" priority="25">
      <formula>ISERROR(H89)</formula>
    </cfRule>
  </conditionalFormatting>
  <conditionalFormatting sqref="H89:J91">
    <cfRule type="containsErrors" dxfId="165" priority="24">
      <formula>ISERROR(H89)</formula>
    </cfRule>
  </conditionalFormatting>
  <conditionalFormatting sqref="H89:J91">
    <cfRule type="containsErrors" dxfId="164" priority="23">
      <formula>ISERROR(H89)</formula>
    </cfRule>
  </conditionalFormatting>
  <conditionalFormatting sqref="J92">
    <cfRule type="cellIs" dxfId="163" priority="21" operator="equal">
      <formula>0</formula>
    </cfRule>
  </conditionalFormatting>
  <conditionalFormatting sqref="J92">
    <cfRule type="containsErrors" dxfId="162" priority="20">
      <formula>ISERROR(J92)</formula>
    </cfRule>
  </conditionalFormatting>
  <conditionalFormatting sqref="J92">
    <cfRule type="containsErrors" dxfId="161" priority="19">
      <formula>ISERROR(J92)</formula>
    </cfRule>
  </conditionalFormatting>
  <conditionalFormatting sqref="J92">
    <cfRule type="containsErrors" dxfId="160" priority="18">
      <formula>ISERROR(J92)</formula>
    </cfRule>
  </conditionalFormatting>
  <conditionalFormatting sqref="J92">
    <cfRule type="cellIs" dxfId="159" priority="17" operator="equal">
      <formula>0</formula>
    </cfRule>
  </conditionalFormatting>
  <conditionalFormatting sqref="J92">
    <cfRule type="containsErrors" dxfId="158" priority="16">
      <formula>ISERROR(J92)</formula>
    </cfRule>
  </conditionalFormatting>
  <conditionalFormatting sqref="J92">
    <cfRule type="containsErrors" dxfId="157" priority="15">
      <formula>ISERROR(J92)</formula>
    </cfRule>
  </conditionalFormatting>
  <conditionalFormatting sqref="J92">
    <cfRule type="containsErrors" dxfId="156" priority="14">
      <formula>ISERROR(J92)</formula>
    </cfRule>
  </conditionalFormatting>
  <conditionalFormatting sqref="J92">
    <cfRule type="containsErrors" dxfId="155" priority="1">
      <formula>ISERROR(J92)</formula>
    </cfRule>
  </conditionalFormatting>
  <conditionalFormatting sqref="J92">
    <cfRule type="containsErrors" dxfId="154" priority="13">
      <formula>ISERROR(J92)</formula>
    </cfRule>
  </conditionalFormatting>
  <conditionalFormatting sqref="J92">
    <cfRule type="containsErrors" dxfId="153" priority="12">
      <formula>ISERROR(J92)</formula>
    </cfRule>
  </conditionalFormatting>
  <conditionalFormatting sqref="J92">
    <cfRule type="cellIs" dxfId="152" priority="11" operator="equal">
      <formula>0</formula>
    </cfRule>
  </conditionalFormatting>
  <conditionalFormatting sqref="J92">
    <cfRule type="containsErrors" dxfId="151" priority="10">
      <formula>ISERROR(J92)</formula>
    </cfRule>
  </conditionalFormatting>
  <conditionalFormatting sqref="J92">
    <cfRule type="containsErrors" dxfId="150" priority="9">
      <formula>ISERROR(J92)</formula>
    </cfRule>
  </conditionalFormatting>
  <conditionalFormatting sqref="J92">
    <cfRule type="containsErrors" dxfId="149" priority="8">
      <formula>ISERROR(J92)</formula>
    </cfRule>
  </conditionalFormatting>
  <conditionalFormatting sqref="J92">
    <cfRule type="containsErrors" dxfId="148" priority="7">
      <formula>ISERROR(J92)</formula>
    </cfRule>
  </conditionalFormatting>
  <conditionalFormatting sqref="J92">
    <cfRule type="containsErrors" dxfId="147" priority="6">
      <formula>ISERROR(J92)</formula>
    </cfRule>
  </conditionalFormatting>
  <conditionalFormatting sqref="J92">
    <cfRule type="cellIs" dxfId="146" priority="5" operator="equal">
      <formula>0</formula>
    </cfRule>
  </conditionalFormatting>
  <conditionalFormatting sqref="J92">
    <cfRule type="containsErrors" dxfId="145" priority="4">
      <formula>ISERROR(J92)</formula>
    </cfRule>
  </conditionalFormatting>
  <conditionalFormatting sqref="J92">
    <cfRule type="containsErrors" dxfId="144" priority="3">
      <formula>ISERROR(J92)</formula>
    </cfRule>
  </conditionalFormatting>
  <conditionalFormatting sqref="J92">
    <cfRule type="containsErrors" dxfId="143" priority="2">
      <formula>ISERROR(J92)</formula>
    </cfRule>
  </conditionalFormatting>
  <pageMargins left="0.7" right="0.7" top="0.75" bottom="0.75" header="0.3" footer="0.3"/>
  <pageSetup paperSize="9" orientation="landscape" horizontalDpi="4294967293" r:id="rId1"/>
  <rowBreaks count="1" manualBreakCount="1">
    <brk id="45" max="16383" man="1"/>
  </rowBreaks>
  <ignoredErrors>
    <ignoredError sqref="D50:D56" unlockedFormula="1"/>
    <ignoredError sqref="F56 F50:F54" evalError="1"/>
    <ignoredError sqref="F57" evalError="1"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98b723da5404d188f8f4bde7a05bcc5 xmlns="c5334912-ce83-4d13-ba42-4dac4a310f33">
      <Terms xmlns="http://schemas.microsoft.com/office/infopath/2007/PartnerControls"/>
    </j98b723da5404d188f8f4bde7a05bcc5>
    <eb045f7365d04b0b8ee3289d5a12b26e xmlns="c5334912-ce83-4d13-ba42-4dac4a310f33">
      <Terms xmlns="http://schemas.microsoft.com/office/infopath/2007/PartnerControls">
        <TermInfo xmlns="http://schemas.microsoft.com/office/infopath/2007/PartnerControls">
          <TermName xmlns="http://schemas.microsoft.com/office/infopath/2007/PartnerControls">Neytendateymi</TermName>
          <TermId xmlns="http://schemas.microsoft.com/office/infopath/2007/PartnerControls">82fc0de5-76eb-4601-99e2-67beeb7902e2</TermId>
        </TermInfo>
      </Terms>
    </eb045f7365d04b0b8ee3289d5a12b26e>
    <TaxCatchAll xmlns="1fdcc1a0-e9f9-4b9b-b451-4e4cf08216c8">
      <Value>6</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F485B8187C7940A1FBE5ACA77EDC74" ma:contentTypeVersion="13" ma:contentTypeDescription="Create a new document." ma:contentTypeScope="" ma:versionID="a24aa5d43a3ffb3420d8d19e302f6e2f">
  <xsd:schema xmlns:xsd="http://www.w3.org/2001/XMLSchema" xmlns:xs="http://www.w3.org/2001/XMLSchema" xmlns:p="http://schemas.microsoft.com/office/2006/metadata/properties" xmlns:ns2="c5334912-ce83-4d13-ba42-4dac4a310f33" xmlns:ns3="1fdcc1a0-e9f9-4b9b-b451-4e4cf08216c8" targetNamespace="http://schemas.microsoft.com/office/2006/metadata/properties" ma:root="true" ma:fieldsID="fb779728b92349c5ff219adc016977d0" ns2:_="" ns3:_="">
    <xsd:import namespace="c5334912-ce83-4d13-ba42-4dac4a310f33"/>
    <xsd:import namespace="1fdcc1a0-e9f9-4b9b-b451-4e4cf08216c8"/>
    <xsd:element name="properties">
      <xsd:complexType>
        <xsd:sequence>
          <xsd:element name="documentManagement">
            <xsd:complexType>
              <xsd:all>
                <xsd:element ref="ns2:j98b723da5404d188f8f4bde7a05bcc5" minOccurs="0"/>
                <xsd:element ref="ns3:TaxCatchAll" minOccurs="0"/>
                <xsd:element ref="ns2:eb045f7365d04b0b8ee3289d5a12b26e"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334912-ce83-4d13-ba42-4dac4a310f33" elementFormDefault="qualified">
    <xsd:import namespace="http://schemas.microsoft.com/office/2006/documentManagement/types"/>
    <xsd:import namespace="http://schemas.microsoft.com/office/infopath/2007/PartnerControls"/>
    <xsd:element name="j98b723da5404d188f8f4bde7a05bcc5" ma:index="9" nillable="true" ma:taxonomy="true" ma:internalName="j98b723da5404d188f8f4bde7a05bcc5" ma:taxonomyFieldName="M_x00e1_laflokkur" ma:displayName="Málaflokkur" ma:default="" ma:fieldId="{398b723d-a540-4d18-8f8f-4bde7a05bcc5}" ma:sspId="ac492645-c487-4f75-ab81-32a644794eb3" ma:termSetId="14998699-ab24-4d79-b5ed-647e5835c82d" ma:anchorId="00000000-0000-0000-0000-000000000000" ma:open="false" ma:isKeyword="false">
      <xsd:complexType>
        <xsd:sequence>
          <xsd:element ref="pc:Terms" minOccurs="0" maxOccurs="1"/>
        </xsd:sequence>
      </xsd:complexType>
    </xsd:element>
    <xsd:element name="eb045f7365d04b0b8ee3289d5a12b26e" ma:index="12" nillable="true" ma:taxonomy="true" ma:internalName="eb045f7365d04b0b8ee3289d5a12b26e" ma:taxonomyFieldName="Teymi" ma:displayName="Teymi" ma:default="6;#Neytendateymi|82fc0de5-76eb-4601-99e2-67beeb7902e2" ma:fieldId="{eb045f73-65d0-4b0b-8ee3-289d5a12b26e}" ma:sspId="ac492645-c487-4f75-ab81-32a644794eb3" ma:termSetId="02688425-a757-4fcf-8898-16c36c00c4d6"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dcc1a0-e9f9-4b9b-b451-4e4cf08216c8"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37c7e42d-f8ee-482e-a44c-332afa4b4591}" ma:internalName="TaxCatchAll" ma:showField="CatchAllData" ma:web="1fdcc1a0-e9f9-4b9b-b451-4e4cf08216c8">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403D8F-A9F7-4C56-A012-84C20C3E08AE}"/>
</file>

<file path=customXml/itemProps2.xml><?xml version="1.0" encoding="utf-8"?>
<ds:datastoreItem xmlns:ds="http://schemas.openxmlformats.org/officeDocument/2006/customXml" ds:itemID="{B824B8C2-6A06-4399-8214-E2C27982E4BD}"/>
</file>

<file path=customXml/itemProps3.xml><?xml version="1.0" encoding="utf-8"?>
<ds:datastoreItem xmlns:ds="http://schemas.openxmlformats.org/officeDocument/2006/customXml" ds:itemID="{CC5DADB0-DE8A-4483-B977-B09847E686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elva</dc:creator>
  <cp:keywords/>
  <dc:description/>
  <cp:lastModifiedBy>Hólmfríður Þorsteinsdóttir</cp:lastModifiedBy>
  <cp:revision/>
  <dcterms:created xsi:type="dcterms:W3CDTF">2011-10-04T11:15:49Z</dcterms:created>
  <dcterms:modified xsi:type="dcterms:W3CDTF">2018-07-05T09:36:06Z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0x01010011F485B8187C7940A1FBE5ACA77EDC74</vt:lpwstr>
  </property>
  <property fmtid="{D5CDD505-2E9C-101B-9397-08002B2CF9AE}" pid="3" name="Teymi">
    <vt:lpwstr>6;#Neytendateymi|82fc0de5-76eb-4601-99e2-67beeb7902e2</vt:lpwstr>
  </property>
  <property fmtid="{D5CDD505-2E9C-101B-9397-08002B2CF9AE}" pid="4" name="Málaflokkur">
    <vt:lpwstr/>
  </property>
</Properties>
</file>